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1570" windowHeight="7695" activeTab="5"/>
  </bookViews>
  <sheets>
    <sheet name="Mar'17 &amp; 17-18" sheetId="1" r:id="rId1"/>
    <sheet name="18-19" sheetId="2" r:id="rId2"/>
    <sheet name="19-20" sheetId="3" r:id="rId3"/>
    <sheet name="20-21" sheetId="4" r:id="rId4"/>
    <sheet name="21-22" sheetId="5" r:id="rId5"/>
    <sheet name="22-23" sheetId="6" r:id="rId6"/>
    <sheet name="Net_Schedule &amp; Net_Actual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1">'18-19'!$A$3:$DP$42</definedName>
    <definedName name="_xlnm.Print_Area" localSheetId="2">'19-20'!$A$3:$DP$42</definedName>
    <definedName name="_xlnm.Print_Area" localSheetId="3">'20-21'!$A$3:$EB$43</definedName>
    <definedName name="_xlnm.Print_Area" localSheetId="4">'21-22'!$A$3:$EB$43</definedName>
    <definedName name="_xlnm.Print_Area" localSheetId="5">'22-23'!$A$3:$CJ$43</definedName>
    <definedName name="_xlnm.Print_Area" localSheetId="0">'Mar''17 &amp; 17-18'!$A$3:$DZ$42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34" i="3" l="1"/>
  <c r="J41" i="1"/>
  <c r="C158" i="7"/>
  <c r="AC26" i="3"/>
  <c r="AD26" i="3"/>
  <c r="AA26" i="3"/>
  <c r="AX38" i="3"/>
  <c r="AU38" i="3"/>
  <c r="BH36" i="3"/>
  <c r="BE36" i="3"/>
  <c r="BR13" i="3"/>
  <c r="BO13" i="3" l="1"/>
  <c r="BO15" i="3"/>
  <c r="BO31" i="3"/>
  <c r="CA34" i="3"/>
  <c r="CS20" i="3"/>
  <c r="BM23" i="4"/>
  <c r="BJ23" i="4"/>
  <c r="AF25" i="6"/>
  <c r="AC25" i="6"/>
  <c r="B2105" i="7"/>
  <c r="BF23" i="1" l="1"/>
  <c r="BG23" i="1"/>
  <c r="BF26" i="1"/>
  <c r="BG26" i="1"/>
  <c r="DQ40" i="4" l="1"/>
  <c r="DQ39" i="4"/>
  <c r="DQ38" i="4"/>
  <c r="CJ40" i="4"/>
  <c r="BN40" i="4"/>
  <c r="AG40" i="4"/>
  <c r="K40" i="4"/>
  <c r="DQ40" i="5"/>
  <c r="DQ39" i="5"/>
  <c r="DQ38" i="5"/>
  <c r="CJ40" i="5"/>
  <c r="BN40" i="5"/>
  <c r="AG40" i="5"/>
  <c r="K40" i="5"/>
  <c r="K40" i="6"/>
  <c r="AG40" i="6"/>
  <c r="DO40" i="1" l="1"/>
  <c r="DO39" i="1"/>
  <c r="DO38" i="1"/>
  <c r="CK40" i="1"/>
  <c r="CA40" i="2"/>
  <c r="BG40" i="2"/>
  <c r="AC40" i="2"/>
  <c r="I40" i="2"/>
  <c r="DO40" i="5"/>
  <c r="DO39" i="5"/>
  <c r="DO38" i="5"/>
  <c r="CH40" i="5"/>
  <c r="BL40" i="5"/>
  <c r="AE40" i="5"/>
  <c r="I40" i="5"/>
  <c r="CD10" i="6"/>
  <c r="CC10" i="6"/>
  <c r="BS10" i="6"/>
  <c r="BR10" i="6"/>
  <c r="BH10" i="6"/>
  <c r="BG10" i="6"/>
  <c r="AW10" i="6"/>
  <c r="AV10" i="6"/>
  <c r="AL10" i="6"/>
  <c r="AK10" i="6"/>
  <c r="AA10" i="6"/>
  <c r="Z10" i="6"/>
  <c r="P10" i="6"/>
  <c r="O10" i="6"/>
  <c r="E10" i="6"/>
  <c r="D10" i="6"/>
  <c r="DV10" i="5"/>
  <c r="DU10" i="5"/>
  <c r="DK10" i="5"/>
  <c r="DJ10" i="5"/>
  <c r="CZ10" i="5"/>
  <c r="CY10" i="5"/>
  <c r="CO10" i="5"/>
  <c r="CN10" i="5"/>
  <c r="CD10" i="5"/>
  <c r="CC10" i="5"/>
  <c r="BS40" i="5"/>
  <c r="BR40" i="5"/>
  <c r="BS39" i="5"/>
  <c r="BR39" i="5"/>
  <c r="BS38" i="5"/>
  <c r="BR38" i="5"/>
  <c r="BS37" i="5"/>
  <c r="BR37" i="5"/>
  <c r="BS36" i="5"/>
  <c r="BR36" i="5"/>
  <c r="BS35" i="5"/>
  <c r="BR35" i="5"/>
  <c r="BS34" i="5"/>
  <c r="BR34" i="5"/>
  <c r="BS33" i="5"/>
  <c r="BR33" i="5"/>
  <c r="BS32" i="5"/>
  <c r="BR32" i="5"/>
  <c r="BS31" i="5"/>
  <c r="BR31" i="5"/>
  <c r="BS30" i="5"/>
  <c r="BR30" i="5"/>
  <c r="BS29" i="5"/>
  <c r="BR29" i="5"/>
  <c r="BS28" i="5"/>
  <c r="BR28" i="5"/>
  <c r="BS27" i="5"/>
  <c r="BR27" i="5"/>
  <c r="BS26" i="5"/>
  <c r="BR26" i="5"/>
  <c r="BS25" i="5"/>
  <c r="BR25" i="5"/>
  <c r="BS24" i="5"/>
  <c r="BR24" i="5"/>
  <c r="BS23" i="5"/>
  <c r="BR23" i="5"/>
  <c r="BS22" i="5"/>
  <c r="BR22" i="5"/>
  <c r="BS21" i="5"/>
  <c r="BR21" i="5"/>
  <c r="BS20" i="5"/>
  <c r="BR20" i="5"/>
  <c r="BS19" i="5"/>
  <c r="BR19" i="5"/>
  <c r="BS18" i="5"/>
  <c r="BR18" i="5"/>
  <c r="BS17" i="5"/>
  <c r="BR17" i="5"/>
  <c r="BS16" i="5"/>
  <c r="BR16" i="5"/>
  <c r="BS15" i="5"/>
  <c r="BR15" i="5"/>
  <c r="BS14" i="5"/>
  <c r="BR14" i="5"/>
  <c r="BS13" i="5"/>
  <c r="BR13" i="5"/>
  <c r="BS12" i="5"/>
  <c r="BR12" i="5"/>
  <c r="BS11" i="5"/>
  <c r="BR11" i="5"/>
  <c r="BS10" i="5"/>
  <c r="BR10" i="5"/>
  <c r="BH10" i="5"/>
  <c r="BG10" i="5"/>
  <c r="AW10" i="5"/>
  <c r="AV10" i="5"/>
  <c r="AL10" i="5"/>
  <c r="AK10" i="5"/>
  <c r="AA10" i="5"/>
  <c r="Z10" i="5"/>
  <c r="P10" i="5"/>
  <c r="O10" i="5"/>
  <c r="E10" i="5"/>
  <c r="D10" i="5"/>
  <c r="DV10" i="4"/>
  <c r="DU10" i="4"/>
  <c r="DK10" i="4"/>
  <c r="DJ10" i="4"/>
  <c r="CZ10" i="4"/>
  <c r="CY10" i="4"/>
  <c r="CO10" i="4"/>
  <c r="CN10" i="4"/>
  <c r="CD10" i="4"/>
  <c r="CC10" i="4"/>
  <c r="BS10" i="4"/>
  <c r="BR10" i="4"/>
  <c r="BH10" i="4"/>
  <c r="BG10" i="4"/>
  <c r="AW10" i="4"/>
  <c r="AV10" i="4"/>
  <c r="AL10" i="4"/>
  <c r="AK10" i="4"/>
  <c r="AA10" i="4"/>
  <c r="Z10" i="4"/>
  <c r="P10" i="4"/>
  <c r="O10" i="4"/>
  <c r="E10" i="4"/>
  <c r="D10" i="4"/>
  <c r="DK10" i="3"/>
  <c r="DJ10" i="3"/>
  <c r="DA10" i="3"/>
  <c r="CZ10" i="3"/>
  <c r="CQ10" i="3"/>
  <c r="CP10" i="3"/>
  <c r="CG10" i="3"/>
  <c r="CF10" i="3"/>
  <c r="BW10" i="3"/>
  <c r="BV10" i="3"/>
  <c r="BM10" i="3"/>
  <c r="BL10" i="3"/>
  <c r="BC10" i="3"/>
  <c r="BB10" i="3"/>
  <c r="AS10" i="3"/>
  <c r="AR10" i="3"/>
  <c r="AI10" i="3"/>
  <c r="AH10" i="3"/>
  <c r="Y10" i="3"/>
  <c r="X10" i="3"/>
  <c r="O10" i="3"/>
  <c r="N10" i="3"/>
  <c r="E10" i="3"/>
  <c r="D10" i="3"/>
  <c r="BZ40" i="2"/>
  <c r="BF40" i="2"/>
  <c r="AB40" i="2"/>
  <c r="DK10" i="2"/>
  <c r="DJ10" i="2"/>
  <c r="DA10" i="2"/>
  <c r="CZ10" i="2"/>
  <c r="CQ10" i="2"/>
  <c r="CP10" i="2"/>
  <c r="CG10" i="2"/>
  <c r="CF10" i="2"/>
  <c r="BW10" i="2"/>
  <c r="BV10" i="2"/>
  <c r="BM10" i="2"/>
  <c r="BL10" i="2"/>
  <c r="BC10" i="2"/>
  <c r="BB10" i="2"/>
  <c r="AS10" i="2"/>
  <c r="AR10" i="2"/>
  <c r="AI10" i="2"/>
  <c r="AH10" i="2"/>
  <c r="Y10" i="2"/>
  <c r="X10" i="2"/>
  <c r="O10" i="2"/>
  <c r="N10" i="2"/>
  <c r="H40" i="2"/>
  <c r="E10" i="2"/>
  <c r="D10" i="2"/>
  <c r="DU10" i="1"/>
  <c r="DT10" i="1"/>
  <c r="DK10" i="1"/>
  <c r="DJ10" i="1"/>
  <c r="DA10" i="1"/>
  <c r="CZ10" i="1"/>
  <c r="CQ10" i="1"/>
  <c r="CP10" i="1"/>
  <c r="CG10" i="1"/>
  <c r="CF10" i="1"/>
  <c r="BW10" i="1"/>
  <c r="BV10" i="1"/>
  <c r="BM10" i="1"/>
  <c r="BL10" i="1"/>
  <c r="BC10" i="1"/>
  <c r="BB10" i="1"/>
  <c r="AS10" i="1"/>
  <c r="AR10" i="1"/>
  <c r="AI10" i="1"/>
  <c r="AH10" i="1"/>
  <c r="Y10" i="1"/>
  <c r="X10" i="1"/>
  <c r="O10" i="1"/>
  <c r="N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E10" i="1"/>
  <c r="D10" i="1"/>
  <c r="F40" i="1"/>
  <c r="G40" i="1" s="1"/>
  <c r="I40" i="1" s="1"/>
  <c r="F39" i="1"/>
  <c r="G39" i="1" s="1"/>
  <c r="I39" i="1" s="1"/>
  <c r="F38" i="1"/>
  <c r="G38" i="1" s="1"/>
  <c r="H38" i="1" s="1"/>
  <c r="F37" i="1"/>
  <c r="G37" i="1" s="1"/>
  <c r="I37" i="1" s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32" i="1"/>
  <c r="G32" i="1" s="1"/>
  <c r="I32" i="1" s="1"/>
  <c r="F31" i="1"/>
  <c r="G31" i="1" s="1"/>
  <c r="I31" i="1" s="1"/>
  <c r="F30" i="1"/>
  <c r="G30" i="1" s="1"/>
  <c r="H30" i="1" s="1"/>
  <c r="F29" i="1"/>
  <c r="G29" i="1" s="1"/>
  <c r="I29" i="1" s="1"/>
  <c r="F28" i="1"/>
  <c r="G28" i="1" s="1"/>
  <c r="H28" i="1" s="1"/>
  <c r="F27" i="1"/>
  <c r="G27" i="1" s="1"/>
  <c r="I27" i="1" s="1"/>
  <c r="F26" i="1"/>
  <c r="G26" i="1" s="1"/>
  <c r="I26" i="1" s="1"/>
  <c r="F25" i="1"/>
  <c r="G25" i="1" s="1"/>
  <c r="I25" i="1" s="1"/>
  <c r="F24" i="1"/>
  <c r="G24" i="1" s="1"/>
  <c r="I24" i="1" s="1"/>
  <c r="F23" i="1"/>
  <c r="G23" i="1" s="1"/>
  <c r="I23" i="1" s="1"/>
  <c r="F22" i="1"/>
  <c r="G22" i="1" s="1"/>
  <c r="H22" i="1" s="1"/>
  <c r="F21" i="1"/>
  <c r="G21" i="1" s="1"/>
  <c r="I21" i="1" s="1"/>
  <c r="F20" i="1"/>
  <c r="G20" i="1" s="1"/>
  <c r="I20" i="1" s="1"/>
  <c r="F19" i="1"/>
  <c r="G19" i="1" s="1"/>
  <c r="I19" i="1" s="1"/>
  <c r="F18" i="1"/>
  <c r="G18" i="1" s="1"/>
  <c r="I18" i="1" s="1"/>
  <c r="F17" i="1"/>
  <c r="G17" i="1" s="1"/>
  <c r="H17" i="1" s="1"/>
  <c r="F16" i="1"/>
  <c r="G16" i="1" s="1"/>
  <c r="H16" i="1" s="1"/>
  <c r="F15" i="1"/>
  <c r="G15" i="1" s="1"/>
  <c r="I15" i="1" s="1"/>
  <c r="F14" i="1"/>
  <c r="G14" i="1" s="1"/>
  <c r="H14" i="1" s="1"/>
  <c r="F13" i="1"/>
  <c r="G13" i="1" s="1"/>
  <c r="I13" i="1" s="1"/>
  <c r="F12" i="1"/>
  <c r="G12" i="1" s="1"/>
  <c r="I12" i="1" s="1"/>
  <c r="F11" i="1"/>
  <c r="G11" i="1" s="1"/>
  <c r="I11" i="1" s="1"/>
  <c r="F10" i="1"/>
  <c r="G10" i="1" s="1"/>
  <c r="I10" i="1" s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BR41" i="5" l="1"/>
  <c r="I16" i="1"/>
  <c r="I28" i="1"/>
  <c r="I17" i="1"/>
  <c r="I14" i="1"/>
  <c r="I22" i="1"/>
  <c r="I30" i="1"/>
  <c r="I38" i="1"/>
  <c r="BS41" i="5"/>
  <c r="G41" i="1"/>
  <c r="H36" i="1"/>
  <c r="H10" i="1"/>
  <c r="H26" i="1"/>
  <c r="H24" i="1"/>
  <c r="H12" i="1"/>
  <c r="H32" i="1"/>
  <c r="H20" i="1"/>
  <c r="H40" i="1"/>
  <c r="H33" i="1"/>
  <c r="H25" i="1"/>
  <c r="H34" i="1"/>
  <c r="H18" i="1"/>
  <c r="H21" i="1"/>
  <c r="H29" i="1"/>
  <c r="H37" i="1"/>
  <c r="H11" i="1"/>
  <c r="H15" i="1"/>
  <c r="H19" i="1"/>
  <c r="H23" i="1"/>
  <c r="H27" i="1"/>
  <c r="H31" i="1"/>
  <c r="H35" i="1"/>
  <c r="H39" i="1"/>
  <c r="H13" i="1"/>
  <c r="F41" i="1"/>
  <c r="I41" i="1" l="1"/>
  <c r="BO40" i="1"/>
  <c r="BQ40" i="1" s="1"/>
  <c r="BP40" i="1" l="1"/>
  <c r="AC40" i="6"/>
  <c r="AE40" i="6" s="1"/>
  <c r="G40" i="6"/>
  <c r="I40" i="6" s="1"/>
  <c r="DM40" i="5"/>
  <c r="DM39" i="5"/>
  <c r="DM38" i="5"/>
  <c r="CF40" i="5"/>
  <c r="BJ40" i="5"/>
  <c r="AC40" i="5"/>
  <c r="G40" i="5"/>
  <c r="DM40" i="4"/>
  <c r="DO40" i="4" s="1"/>
  <c r="DM39" i="4"/>
  <c r="DO39" i="4" s="1"/>
  <c r="DM38" i="4"/>
  <c r="DO38" i="4" s="1"/>
  <c r="CF40" i="4"/>
  <c r="CH40" i="4" s="1"/>
  <c r="BJ40" i="4"/>
  <c r="BL40" i="4" s="1"/>
  <c r="AC40" i="4"/>
  <c r="AE40" i="4" s="1"/>
  <c r="G40" i="4"/>
  <c r="I40" i="4" s="1"/>
  <c r="DC40" i="3"/>
  <c r="DE40" i="3" s="1"/>
  <c r="DC39" i="3"/>
  <c r="DE39" i="3" s="1"/>
  <c r="BY40" i="3"/>
  <c r="CA40" i="3" s="1"/>
  <c r="BE40" i="3"/>
  <c r="BG40" i="3" s="1"/>
  <c r="AA40" i="3"/>
  <c r="AC40" i="3" s="1"/>
  <c r="G40" i="3"/>
  <c r="I40" i="3" s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AK40" i="1"/>
  <c r="AM40" i="1" s="1"/>
  <c r="Z10" i="1"/>
  <c r="Z11" i="1"/>
  <c r="AA11" i="1" s="1"/>
  <c r="AC11" i="1" s="1"/>
  <c r="Z12" i="1"/>
  <c r="AA12" i="1" s="1"/>
  <c r="AC12" i="1" s="1"/>
  <c r="Z13" i="1"/>
  <c r="AA13" i="1" s="1"/>
  <c r="AC13" i="1" s="1"/>
  <c r="Z14" i="1"/>
  <c r="AA14" i="1" s="1"/>
  <c r="AC14" i="1" s="1"/>
  <c r="Z15" i="1"/>
  <c r="AA15" i="1" s="1"/>
  <c r="AC15" i="1" s="1"/>
  <c r="Z16" i="1"/>
  <c r="AA16" i="1" s="1"/>
  <c r="AC16" i="1" s="1"/>
  <c r="Z17" i="1"/>
  <c r="AA17" i="1" s="1"/>
  <c r="AC17" i="1" s="1"/>
  <c r="Z18" i="1"/>
  <c r="AA18" i="1" s="1"/>
  <c r="AC18" i="1" s="1"/>
  <c r="Z19" i="1"/>
  <c r="AA19" i="1" s="1"/>
  <c r="AC19" i="1" s="1"/>
  <c r="Z20" i="1"/>
  <c r="AA20" i="1" s="1"/>
  <c r="AC20" i="1" s="1"/>
  <c r="Z21" i="1"/>
  <c r="AA21" i="1" s="1"/>
  <c r="AC21" i="1" s="1"/>
  <c r="Z22" i="1"/>
  <c r="AA22" i="1" s="1"/>
  <c r="AC22" i="1" s="1"/>
  <c r="Z23" i="1"/>
  <c r="AA23" i="1" s="1"/>
  <c r="AC23" i="1" s="1"/>
  <c r="Z24" i="1"/>
  <c r="AA24" i="1" s="1"/>
  <c r="AC24" i="1" s="1"/>
  <c r="Z25" i="1"/>
  <c r="AA25" i="1" s="1"/>
  <c r="AC25" i="1" s="1"/>
  <c r="Z26" i="1"/>
  <c r="AA26" i="1" s="1"/>
  <c r="AC26" i="1" s="1"/>
  <c r="Z27" i="1"/>
  <c r="AA27" i="1" s="1"/>
  <c r="AC27" i="1" s="1"/>
  <c r="Z28" i="1"/>
  <c r="AA28" i="1" s="1"/>
  <c r="AC28" i="1" s="1"/>
  <c r="Z29" i="1"/>
  <c r="AA29" i="1" s="1"/>
  <c r="AC29" i="1" s="1"/>
  <c r="Z30" i="1"/>
  <c r="AA30" i="1" s="1"/>
  <c r="AC30" i="1" s="1"/>
  <c r="Z31" i="1"/>
  <c r="AA31" i="1" s="1"/>
  <c r="AC31" i="1" s="1"/>
  <c r="Z32" i="1"/>
  <c r="AA32" i="1" s="1"/>
  <c r="AC32" i="1" s="1"/>
  <c r="Z33" i="1"/>
  <c r="AA33" i="1" s="1"/>
  <c r="AC33" i="1" s="1"/>
  <c r="Z34" i="1"/>
  <c r="AA34" i="1" s="1"/>
  <c r="AC34" i="1" s="1"/>
  <c r="Z35" i="1"/>
  <c r="AA35" i="1" s="1"/>
  <c r="AC35" i="1" s="1"/>
  <c r="Z36" i="1"/>
  <c r="AA36" i="1" s="1"/>
  <c r="AC36" i="1" s="1"/>
  <c r="Z37" i="1"/>
  <c r="AA37" i="1" s="1"/>
  <c r="AC37" i="1" s="1"/>
  <c r="Z38" i="1"/>
  <c r="AA38" i="1" s="1"/>
  <c r="AC38" i="1" s="1"/>
  <c r="Z39" i="1"/>
  <c r="AA39" i="1" s="1"/>
  <c r="AC39" i="1" s="1"/>
  <c r="Z40" i="1"/>
  <c r="AA40" i="1" s="1"/>
  <c r="AC40" i="1" s="1"/>
  <c r="Q40" i="1"/>
  <c r="S40" i="1" s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H40" i="6" l="1"/>
  <c r="AD40" i="6"/>
  <c r="AD40" i="5"/>
  <c r="DN39" i="5"/>
  <c r="BK40" i="5"/>
  <c r="DN40" i="5"/>
  <c r="CG40" i="5"/>
  <c r="H40" i="5"/>
  <c r="DN38" i="5"/>
  <c r="CG40" i="4"/>
  <c r="DN40" i="4"/>
  <c r="H40" i="4"/>
  <c r="DN38" i="4"/>
  <c r="BK40" i="4"/>
  <c r="AD40" i="4"/>
  <c r="DN39" i="4"/>
  <c r="DD40" i="3"/>
  <c r="BF40" i="3"/>
  <c r="DD39" i="3"/>
  <c r="AB40" i="3"/>
  <c r="BZ40" i="3"/>
  <c r="AL40" i="1"/>
  <c r="R40" i="1"/>
  <c r="AB36" i="1"/>
  <c r="AB35" i="1"/>
  <c r="AB27" i="1"/>
  <c r="AB19" i="1"/>
  <c r="AB11" i="1"/>
  <c r="CL41" i="1"/>
  <c r="AB34" i="1"/>
  <c r="AB18" i="1"/>
  <c r="AA10" i="1"/>
  <c r="AC10" i="1" s="1"/>
  <c r="Z41" i="1"/>
  <c r="AB28" i="1"/>
  <c r="AN41" i="1"/>
  <c r="AB26" i="1"/>
  <c r="AB33" i="1"/>
  <c r="AB25" i="1"/>
  <c r="AB17" i="1"/>
  <c r="AB16" i="1"/>
  <c r="AB20" i="1"/>
  <c r="AB40" i="1"/>
  <c r="AB32" i="1"/>
  <c r="AB24" i="1"/>
  <c r="AB39" i="1"/>
  <c r="AB31" i="1"/>
  <c r="AB23" i="1"/>
  <c r="AB15" i="1"/>
  <c r="AB38" i="1"/>
  <c r="AB30" i="1"/>
  <c r="AB22" i="1"/>
  <c r="AB14" i="1"/>
  <c r="AB12" i="1"/>
  <c r="AB37" i="1"/>
  <c r="AB29" i="1"/>
  <c r="AB21" i="1"/>
  <c r="AB13" i="1"/>
  <c r="H40" i="3"/>
  <c r="DP11" i="2"/>
  <c r="DP12" i="2"/>
  <c r="DP13" i="2"/>
  <c r="DP14" i="2"/>
  <c r="DP15" i="2"/>
  <c r="DP16" i="2"/>
  <c r="DP17" i="2"/>
  <c r="DP18" i="2"/>
  <c r="DP19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P40" i="2"/>
  <c r="DL11" i="2"/>
  <c r="DM11" i="2" s="1"/>
  <c r="DO11" i="2" s="1"/>
  <c r="DL12" i="2"/>
  <c r="DM12" i="2" s="1"/>
  <c r="DO12" i="2" s="1"/>
  <c r="DL13" i="2"/>
  <c r="DM13" i="2" s="1"/>
  <c r="DO13" i="2" s="1"/>
  <c r="DL14" i="2"/>
  <c r="DM14" i="2" s="1"/>
  <c r="DO14" i="2" s="1"/>
  <c r="DL15" i="2"/>
  <c r="DM15" i="2" s="1"/>
  <c r="DO15" i="2" s="1"/>
  <c r="DL16" i="2"/>
  <c r="DM16" i="2" s="1"/>
  <c r="DO16" i="2" s="1"/>
  <c r="DL17" i="2"/>
  <c r="DM17" i="2" s="1"/>
  <c r="DO17" i="2" s="1"/>
  <c r="DL18" i="2"/>
  <c r="DM18" i="2" s="1"/>
  <c r="DO18" i="2" s="1"/>
  <c r="DL19" i="2"/>
  <c r="DM19" i="2" s="1"/>
  <c r="DO19" i="2" s="1"/>
  <c r="DL20" i="2"/>
  <c r="DM20" i="2" s="1"/>
  <c r="DO20" i="2" s="1"/>
  <c r="DL21" i="2"/>
  <c r="DM21" i="2" s="1"/>
  <c r="DO21" i="2" s="1"/>
  <c r="DL22" i="2"/>
  <c r="DM22" i="2" s="1"/>
  <c r="DO22" i="2" s="1"/>
  <c r="DL23" i="2"/>
  <c r="DM23" i="2" s="1"/>
  <c r="DO23" i="2" s="1"/>
  <c r="DL24" i="2"/>
  <c r="DM24" i="2" s="1"/>
  <c r="DO24" i="2" s="1"/>
  <c r="DL25" i="2"/>
  <c r="DM25" i="2" s="1"/>
  <c r="DO25" i="2" s="1"/>
  <c r="DL26" i="2"/>
  <c r="DM26" i="2" s="1"/>
  <c r="DO26" i="2" s="1"/>
  <c r="DL27" i="2"/>
  <c r="DM27" i="2" s="1"/>
  <c r="DO27" i="2" s="1"/>
  <c r="DL28" i="2"/>
  <c r="DM28" i="2" s="1"/>
  <c r="DO28" i="2" s="1"/>
  <c r="DL29" i="2"/>
  <c r="DM29" i="2" s="1"/>
  <c r="DO29" i="2" s="1"/>
  <c r="DL30" i="2"/>
  <c r="DM30" i="2" s="1"/>
  <c r="DO30" i="2" s="1"/>
  <c r="DL31" i="2"/>
  <c r="DM31" i="2" s="1"/>
  <c r="DO31" i="2" s="1"/>
  <c r="DL32" i="2"/>
  <c r="DM32" i="2" s="1"/>
  <c r="DO32" i="2" s="1"/>
  <c r="DL33" i="2"/>
  <c r="DM33" i="2" s="1"/>
  <c r="DO33" i="2" s="1"/>
  <c r="DL34" i="2"/>
  <c r="DM34" i="2" s="1"/>
  <c r="DO34" i="2" s="1"/>
  <c r="DL35" i="2"/>
  <c r="DM35" i="2" s="1"/>
  <c r="DO35" i="2" s="1"/>
  <c r="DL36" i="2"/>
  <c r="DM36" i="2" s="1"/>
  <c r="DO36" i="2" s="1"/>
  <c r="DL37" i="2"/>
  <c r="DM37" i="2" s="1"/>
  <c r="DO37" i="2" s="1"/>
  <c r="DL38" i="2"/>
  <c r="DM38" i="2" s="1"/>
  <c r="DO38" i="2" s="1"/>
  <c r="DL39" i="2"/>
  <c r="DM39" i="2" s="1"/>
  <c r="DO39" i="2" s="1"/>
  <c r="DL40" i="2"/>
  <c r="DM40" i="2" s="1"/>
  <c r="DO40" i="2" s="1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B11" i="2"/>
  <c r="DC11" i="2" s="1"/>
  <c r="DE11" i="2" s="1"/>
  <c r="DB12" i="2"/>
  <c r="DC12" i="2" s="1"/>
  <c r="DE12" i="2" s="1"/>
  <c r="DB13" i="2"/>
  <c r="DC13" i="2" s="1"/>
  <c r="DE13" i="2" s="1"/>
  <c r="DB14" i="2"/>
  <c r="DC14" i="2" s="1"/>
  <c r="DE14" i="2" s="1"/>
  <c r="DB15" i="2"/>
  <c r="DC15" i="2" s="1"/>
  <c r="DE15" i="2" s="1"/>
  <c r="DB16" i="2"/>
  <c r="DC16" i="2" s="1"/>
  <c r="DE16" i="2" s="1"/>
  <c r="DB17" i="2"/>
  <c r="DC17" i="2" s="1"/>
  <c r="DE17" i="2" s="1"/>
  <c r="DB18" i="2"/>
  <c r="DC18" i="2" s="1"/>
  <c r="DE18" i="2" s="1"/>
  <c r="DB19" i="2"/>
  <c r="DC19" i="2" s="1"/>
  <c r="DE19" i="2" s="1"/>
  <c r="DB20" i="2"/>
  <c r="DC20" i="2" s="1"/>
  <c r="DE20" i="2" s="1"/>
  <c r="DB21" i="2"/>
  <c r="DC21" i="2" s="1"/>
  <c r="DE21" i="2" s="1"/>
  <c r="DB22" i="2"/>
  <c r="DC22" i="2" s="1"/>
  <c r="DE22" i="2" s="1"/>
  <c r="DB23" i="2"/>
  <c r="DC23" i="2" s="1"/>
  <c r="DE23" i="2" s="1"/>
  <c r="DB24" i="2"/>
  <c r="DC24" i="2" s="1"/>
  <c r="DE24" i="2" s="1"/>
  <c r="DB25" i="2"/>
  <c r="DC25" i="2" s="1"/>
  <c r="DE25" i="2" s="1"/>
  <c r="DB26" i="2"/>
  <c r="DC26" i="2" s="1"/>
  <c r="DE26" i="2" s="1"/>
  <c r="DB27" i="2"/>
  <c r="DC27" i="2" s="1"/>
  <c r="DE27" i="2" s="1"/>
  <c r="DB28" i="2"/>
  <c r="DC28" i="2" s="1"/>
  <c r="DE28" i="2" s="1"/>
  <c r="DB29" i="2"/>
  <c r="DC29" i="2" s="1"/>
  <c r="DE29" i="2" s="1"/>
  <c r="DB30" i="2"/>
  <c r="DC30" i="2" s="1"/>
  <c r="DE30" i="2" s="1"/>
  <c r="DB31" i="2"/>
  <c r="DC31" i="2" s="1"/>
  <c r="DE31" i="2" s="1"/>
  <c r="DB32" i="2"/>
  <c r="DC32" i="2" s="1"/>
  <c r="DE32" i="2" s="1"/>
  <c r="DB33" i="2"/>
  <c r="DC33" i="2" s="1"/>
  <c r="DE33" i="2" s="1"/>
  <c r="DB34" i="2"/>
  <c r="DC34" i="2" s="1"/>
  <c r="DE34" i="2" s="1"/>
  <c r="DB35" i="2"/>
  <c r="DC35" i="2" s="1"/>
  <c r="DE35" i="2" s="1"/>
  <c r="DB36" i="2"/>
  <c r="DC36" i="2" s="1"/>
  <c r="DE36" i="2" s="1"/>
  <c r="DB37" i="2"/>
  <c r="DC37" i="2" s="1"/>
  <c r="DE37" i="2" s="1"/>
  <c r="DB38" i="2"/>
  <c r="DC38" i="2" s="1"/>
  <c r="DE38" i="2" s="1"/>
  <c r="DB39" i="2"/>
  <c r="DC39" i="2" s="1"/>
  <c r="DE39" i="2" s="1"/>
  <c r="DB40" i="2"/>
  <c r="DC40" i="2" s="1"/>
  <c r="DE40" i="2" s="1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R11" i="2"/>
  <c r="CS11" i="2" s="1"/>
  <c r="CU11" i="2" s="1"/>
  <c r="CR12" i="2"/>
  <c r="CS12" i="2" s="1"/>
  <c r="CU12" i="2" s="1"/>
  <c r="CR13" i="2"/>
  <c r="CS13" i="2" s="1"/>
  <c r="CU13" i="2" s="1"/>
  <c r="CR14" i="2"/>
  <c r="CS14" i="2" s="1"/>
  <c r="CU14" i="2" s="1"/>
  <c r="CR15" i="2"/>
  <c r="CS15" i="2" s="1"/>
  <c r="CU15" i="2" s="1"/>
  <c r="CR16" i="2"/>
  <c r="CS16" i="2" s="1"/>
  <c r="CU16" i="2" s="1"/>
  <c r="CR17" i="2"/>
  <c r="CS17" i="2" s="1"/>
  <c r="CU17" i="2" s="1"/>
  <c r="CR18" i="2"/>
  <c r="CS18" i="2" s="1"/>
  <c r="CU18" i="2" s="1"/>
  <c r="CR19" i="2"/>
  <c r="CS19" i="2" s="1"/>
  <c r="CU19" i="2" s="1"/>
  <c r="CR20" i="2"/>
  <c r="CS20" i="2" s="1"/>
  <c r="CU20" i="2" s="1"/>
  <c r="CR21" i="2"/>
  <c r="CS21" i="2" s="1"/>
  <c r="CU21" i="2" s="1"/>
  <c r="CR22" i="2"/>
  <c r="CR23" i="2"/>
  <c r="CS23" i="2" s="1"/>
  <c r="CU23" i="2" s="1"/>
  <c r="CR24" i="2"/>
  <c r="CS24" i="2" s="1"/>
  <c r="CU24" i="2" s="1"/>
  <c r="CR25" i="2"/>
  <c r="CS25" i="2" s="1"/>
  <c r="CU25" i="2" s="1"/>
  <c r="CR26" i="2"/>
  <c r="CS26" i="2" s="1"/>
  <c r="CU26" i="2" s="1"/>
  <c r="CR27" i="2"/>
  <c r="CS27" i="2" s="1"/>
  <c r="CU27" i="2" s="1"/>
  <c r="CR28" i="2"/>
  <c r="CS28" i="2" s="1"/>
  <c r="CU28" i="2" s="1"/>
  <c r="CR29" i="2"/>
  <c r="CR30" i="2"/>
  <c r="CS30" i="2" s="1"/>
  <c r="CU30" i="2" s="1"/>
  <c r="CR31" i="2"/>
  <c r="CS31" i="2" s="1"/>
  <c r="CU31" i="2" s="1"/>
  <c r="CR32" i="2"/>
  <c r="CS32" i="2" s="1"/>
  <c r="CU32" i="2" s="1"/>
  <c r="CR33" i="2"/>
  <c r="CS33" i="2" s="1"/>
  <c r="CU33" i="2" s="1"/>
  <c r="CR34" i="2"/>
  <c r="CS34" i="2" s="1"/>
  <c r="CU34" i="2" s="1"/>
  <c r="CR35" i="2"/>
  <c r="CS35" i="2" s="1"/>
  <c r="CU35" i="2" s="1"/>
  <c r="CR36" i="2"/>
  <c r="CR37" i="2"/>
  <c r="CS37" i="2" s="1"/>
  <c r="CU37" i="2" s="1"/>
  <c r="CR38" i="2"/>
  <c r="CS38" i="2" s="1"/>
  <c r="CU38" i="2" s="1"/>
  <c r="CR39" i="2"/>
  <c r="CS39" i="2" s="1"/>
  <c r="CU39" i="2" s="1"/>
  <c r="CR40" i="2"/>
  <c r="CS40" i="2" s="1"/>
  <c r="CU40" i="2" s="1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H11" i="2"/>
  <c r="CI11" i="2" s="1"/>
  <c r="CK11" i="2" s="1"/>
  <c r="CH12" i="2"/>
  <c r="CI12" i="2" s="1"/>
  <c r="CK12" i="2" s="1"/>
  <c r="CH13" i="2"/>
  <c r="CI13" i="2" s="1"/>
  <c r="CK13" i="2" s="1"/>
  <c r="CH14" i="2"/>
  <c r="CI14" i="2" s="1"/>
  <c r="CK14" i="2" s="1"/>
  <c r="CH15" i="2"/>
  <c r="CI15" i="2" s="1"/>
  <c r="CK15" i="2" s="1"/>
  <c r="CH16" i="2"/>
  <c r="CI16" i="2" s="1"/>
  <c r="CK16" i="2" s="1"/>
  <c r="CH17" i="2"/>
  <c r="CI17" i="2" s="1"/>
  <c r="CK17" i="2" s="1"/>
  <c r="CH18" i="2"/>
  <c r="CI18" i="2" s="1"/>
  <c r="CK18" i="2" s="1"/>
  <c r="CH19" i="2"/>
  <c r="CI19" i="2" s="1"/>
  <c r="CK19" i="2" s="1"/>
  <c r="CH20" i="2"/>
  <c r="CI20" i="2" s="1"/>
  <c r="CK20" i="2" s="1"/>
  <c r="CH21" i="2"/>
  <c r="CI21" i="2" s="1"/>
  <c r="CK21" i="2" s="1"/>
  <c r="CH22" i="2"/>
  <c r="CI22" i="2" s="1"/>
  <c r="CK22" i="2" s="1"/>
  <c r="CH23" i="2"/>
  <c r="CI23" i="2" s="1"/>
  <c r="CK23" i="2" s="1"/>
  <c r="CH24" i="2"/>
  <c r="CI24" i="2" s="1"/>
  <c r="CK24" i="2" s="1"/>
  <c r="CH25" i="2"/>
  <c r="CI25" i="2" s="1"/>
  <c r="CK25" i="2" s="1"/>
  <c r="CH26" i="2"/>
  <c r="CI26" i="2" s="1"/>
  <c r="CK26" i="2" s="1"/>
  <c r="CH27" i="2"/>
  <c r="CI27" i="2" s="1"/>
  <c r="CK27" i="2" s="1"/>
  <c r="CH28" i="2"/>
  <c r="CI28" i="2" s="1"/>
  <c r="CK28" i="2" s="1"/>
  <c r="CH29" i="2"/>
  <c r="CI29" i="2" s="1"/>
  <c r="CK29" i="2" s="1"/>
  <c r="CH30" i="2"/>
  <c r="CI30" i="2" s="1"/>
  <c r="CK30" i="2" s="1"/>
  <c r="CH31" i="2"/>
  <c r="CI31" i="2" s="1"/>
  <c r="CK31" i="2" s="1"/>
  <c r="CH32" i="2"/>
  <c r="CI32" i="2" s="1"/>
  <c r="CK32" i="2" s="1"/>
  <c r="CH33" i="2"/>
  <c r="CI33" i="2" s="1"/>
  <c r="CK33" i="2" s="1"/>
  <c r="CH34" i="2"/>
  <c r="CI34" i="2" s="1"/>
  <c r="CK34" i="2" s="1"/>
  <c r="CH35" i="2"/>
  <c r="CI35" i="2" s="1"/>
  <c r="CK35" i="2" s="1"/>
  <c r="CH36" i="2"/>
  <c r="CI36" i="2" s="1"/>
  <c r="CK36" i="2" s="1"/>
  <c r="CH37" i="2"/>
  <c r="CI37" i="2" s="1"/>
  <c r="CK37" i="2" s="1"/>
  <c r="CH38" i="2"/>
  <c r="CI38" i="2" s="1"/>
  <c r="CK38" i="2" s="1"/>
  <c r="CH39" i="2"/>
  <c r="CI39" i="2" s="1"/>
  <c r="CK39" i="2" s="1"/>
  <c r="CH40" i="2"/>
  <c r="CI40" i="2" s="1"/>
  <c r="CK40" i="2" s="1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BX11" i="2"/>
  <c r="BY11" i="2" s="1"/>
  <c r="CA11" i="2" s="1"/>
  <c r="BX12" i="2"/>
  <c r="BY12" i="2" s="1"/>
  <c r="CA12" i="2" s="1"/>
  <c r="BX13" i="2"/>
  <c r="BY13" i="2" s="1"/>
  <c r="CA13" i="2" s="1"/>
  <c r="BX14" i="2"/>
  <c r="BY14" i="2" s="1"/>
  <c r="CA14" i="2" s="1"/>
  <c r="BX15" i="2"/>
  <c r="BY15" i="2" s="1"/>
  <c r="CA15" i="2" s="1"/>
  <c r="BX16" i="2"/>
  <c r="BY16" i="2" s="1"/>
  <c r="CA16" i="2" s="1"/>
  <c r="BX17" i="2"/>
  <c r="BY17" i="2" s="1"/>
  <c r="CA17" i="2" s="1"/>
  <c r="BX18" i="2"/>
  <c r="BY18" i="2" s="1"/>
  <c r="CA18" i="2" s="1"/>
  <c r="BX19" i="2"/>
  <c r="BY19" i="2" s="1"/>
  <c r="CA19" i="2" s="1"/>
  <c r="BX20" i="2"/>
  <c r="BY20" i="2" s="1"/>
  <c r="CA20" i="2" s="1"/>
  <c r="BX21" i="2"/>
  <c r="BY21" i="2" s="1"/>
  <c r="CA21" i="2" s="1"/>
  <c r="BX22" i="2"/>
  <c r="BY22" i="2" s="1"/>
  <c r="CA22" i="2" s="1"/>
  <c r="BX23" i="2"/>
  <c r="BY23" i="2" s="1"/>
  <c r="CA23" i="2" s="1"/>
  <c r="BX24" i="2"/>
  <c r="BY24" i="2" s="1"/>
  <c r="CA24" i="2" s="1"/>
  <c r="BX25" i="2"/>
  <c r="BY25" i="2" s="1"/>
  <c r="CA25" i="2" s="1"/>
  <c r="BX26" i="2"/>
  <c r="BY26" i="2" s="1"/>
  <c r="CA26" i="2" s="1"/>
  <c r="BX27" i="2"/>
  <c r="BY27" i="2" s="1"/>
  <c r="CA27" i="2" s="1"/>
  <c r="BX28" i="2"/>
  <c r="BY28" i="2" s="1"/>
  <c r="CA28" i="2" s="1"/>
  <c r="BX29" i="2"/>
  <c r="BY29" i="2" s="1"/>
  <c r="CA29" i="2" s="1"/>
  <c r="BX30" i="2"/>
  <c r="BY30" i="2" s="1"/>
  <c r="CA30" i="2" s="1"/>
  <c r="BX31" i="2"/>
  <c r="BY31" i="2" s="1"/>
  <c r="CA31" i="2" s="1"/>
  <c r="BX32" i="2"/>
  <c r="BY32" i="2" s="1"/>
  <c r="CA32" i="2" s="1"/>
  <c r="BX33" i="2"/>
  <c r="BY33" i="2" s="1"/>
  <c r="CA33" i="2" s="1"/>
  <c r="BX34" i="2"/>
  <c r="BY34" i="2" s="1"/>
  <c r="CA34" i="2" s="1"/>
  <c r="BX35" i="2"/>
  <c r="BY35" i="2" s="1"/>
  <c r="CA35" i="2" s="1"/>
  <c r="BX36" i="2"/>
  <c r="BY36" i="2" s="1"/>
  <c r="CA36" i="2" s="1"/>
  <c r="BX37" i="2"/>
  <c r="BY37" i="2" s="1"/>
  <c r="CA37" i="2" s="1"/>
  <c r="BX38" i="2"/>
  <c r="BY38" i="2" s="1"/>
  <c r="CA38" i="2" s="1"/>
  <c r="BX39" i="2"/>
  <c r="BY39" i="2" s="1"/>
  <c r="CA39" i="2" s="1"/>
  <c r="BX4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N11" i="2"/>
  <c r="BO11" i="2" s="1"/>
  <c r="BQ11" i="2" s="1"/>
  <c r="BN12" i="2"/>
  <c r="BO12" i="2" s="1"/>
  <c r="BQ12" i="2" s="1"/>
  <c r="BN13" i="2"/>
  <c r="BO13" i="2" s="1"/>
  <c r="BQ13" i="2" s="1"/>
  <c r="BN14" i="2"/>
  <c r="BO14" i="2" s="1"/>
  <c r="BQ14" i="2" s="1"/>
  <c r="BN15" i="2"/>
  <c r="BO15" i="2" s="1"/>
  <c r="BQ15" i="2" s="1"/>
  <c r="BN16" i="2"/>
  <c r="BO16" i="2" s="1"/>
  <c r="BQ16" i="2" s="1"/>
  <c r="BN17" i="2"/>
  <c r="BO17" i="2" s="1"/>
  <c r="BQ17" i="2" s="1"/>
  <c r="BN18" i="2"/>
  <c r="BO18" i="2" s="1"/>
  <c r="BQ18" i="2" s="1"/>
  <c r="BN19" i="2"/>
  <c r="BO19" i="2" s="1"/>
  <c r="BQ19" i="2" s="1"/>
  <c r="BN20" i="2"/>
  <c r="BO20" i="2" s="1"/>
  <c r="BQ20" i="2" s="1"/>
  <c r="BN21" i="2"/>
  <c r="BO21" i="2" s="1"/>
  <c r="BQ21" i="2" s="1"/>
  <c r="BN22" i="2"/>
  <c r="BO22" i="2" s="1"/>
  <c r="BQ22" i="2" s="1"/>
  <c r="BN23" i="2"/>
  <c r="BO23" i="2" s="1"/>
  <c r="BQ23" i="2" s="1"/>
  <c r="BN24" i="2"/>
  <c r="BO24" i="2" s="1"/>
  <c r="BQ24" i="2" s="1"/>
  <c r="BN25" i="2"/>
  <c r="BO25" i="2" s="1"/>
  <c r="BQ25" i="2" s="1"/>
  <c r="BN26" i="2"/>
  <c r="BO26" i="2" s="1"/>
  <c r="BQ26" i="2" s="1"/>
  <c r="BN27" i="2"/>
  <c r="BO27" i="2" s="1"/>
  <c r="BQ27" i="2" s="1"/>
  <c r="BN28" i="2"/>
  <c r="BO28" i="2" s="1"/>
  <c r="BQ28" i="2" s="1"/>
  <c r="BN29" i="2"/>
  <c r="BO29" i="2" s="1"/>
  <c r="BQ29" i="2" s="1"/>
  <c r="BN30" i="2"/>
  <c r="BO30" i="2" s="1"/>
  <c r="BQ30" i="2" s="1"/>
  <c r="BN31" i="2"/>
  <c r="BO31" i="2" s="1"/>
  <c r="BQ31" i="2" s="1"/>
  <c r="BN32" i="2"/>
  <c r="BO32" i="2" s="1"/>
  <c r="BQ32" i="2" s="1"/>
  <c r="BN33" i="2"/>
  <c r="BO33" i="2" s="1"/>
  <c r="BQ33" i="2" s="1"/>
  <c r="BN34" i="2"/>
  <c r="BO34" i="2" s="1"/>
  <c r="BQ34" i="2" s="1"/>
  <c r="BN35" i="2"/>
  <c r="BO35" i="2" s="1"/>
  <c r="BQ35" i="2" s="1"/>
  <c r="BN36" i="2"/>
  <c r="BO36" i="2" s="1"/>
  <c r="BQ36" i="2" s="1"/>
  <c r="BN37" i="2"/>
  <c r="BO37" i="2" s="1"/>
  <c r="BQ37" i="2" s="1"/>
  <c r="BN38" i="2"/>
  <c r="BO38" i="2" s="1"/>
  <c r="BQ38" i="2" s="1"/>
  <c r="BN39" i="2"/>
  <c r="BO39" i="2" s="1"/>
  <c r="BQ39" i="2" s="1"/>
  <c r="BN40" i="2"/>
  <c r="BO40" i="2" s="1"/>
  <c r="BQ40" i="2" s="1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D11" i="2"/>
  <c r="BE11" i="2" s="1"/>
  <c r="BG11" i="2" s="1"/>
  <c r="BD12" i="2"/>
  <c r="BE12" i="2" s="1"/>
  <c r="BG12" i="2" s="1"/>
  <c r="BD13" i="2"/>
  <c r="BE13" i="2" s="1"/>
  <c r="BG13" i="2" s="1"/>
  <c r="BD14" i="2"/>
  <c r="BE14" i="2" s="1"/>
  <c r="BG14" i="2" s="1"/>
  <c r="BD15" i="2"/>
  <c r="BE15" i="2" s="1"/>
  <c r="BG15" i="2" s="1"/>
  <c r="BD16" i="2"/>
  <c r="BE16" i="2" s="1"/>
  <c r="BG16" i="2" s="1"/>
  <c r="BD17" i="2"/>
  <c r="BE17" i="2" s="1"/>
  <c r="BG17" i="2" s="1"/>
  <c r="BD18" i="2"/>
  <c r="BE18" i="2" s="1"/>
  <c r="BG18" i="2" s="1"/>
  <c r="BD19" i="2"/>
  <c r="BE19" i="2" s="1"/>
  <c r="BG19" i="2" s="1"/>
  <c r="BD20" i="2"/>
  <c r="BE20" i="2" s="1"/>
  <c r="BG20" i="2" s="1"/>
  <c r="BD21" i="2"/>
  <c r="BE21" i="2" s="1"/>
  <c r="BG21" i="2" s="1"/>
  <c r="BD22" i="2"/>
  <c r="BE22" i="2" s="1"/>
  <c r="BG22" i="2" s="1"/>
  <c r="BD23" i="2"/>
  <c r="BE23" i="2" s="1"/>
  <c r="BG23" i="2" s="1"/>
  <c r="BD24" i="2"/>
  <c r="BE24" i="2" s="1"/>
  <c r="BG24" i="2" s="1"/>
  <c r="BD25" i="2"/>
  <c r="BE25" i="2" s="1"/>
  <c r="BG25" i="2" s="1"/>
  <c r="BD26" i="2"/>
  <c r="BE26" i="2" s="1"/>
  <c r="BG26" i="2" s="1"/>
  <c r="BD27" i="2"/>
  <c r="BE27" i="2" s="1"/>
  <c r="BG27" i="2" s="1"/>
  <c r="BD28" i="2"/>
  <c r="BE28" i="2" s="1"/>
  <c r="BG28" i="2" s="1"/>
  <c r="BD29" i="2"/>
  <c r="BE29" i="2" s="1"/>
  <c r="BG29" i="2" s="1"/>
  <c r="BD30" i="2"/>
  <c r="BE30" i="2" s="1"/>
  <c r="BG30" i="2" s="1"/>
  <c r="BD31" i="2"/>
  <c r="BE31" i="2" s="1"/>
  <c r="BG31" i="2" s="1"/>
  <c r="BD32" i="2"/>
  <c r="BE32" i="2" s="1"/>
  <c r="BG32" i="2" s="1"/>
  <c r="BD33" i="2"/>
  <c r="BE33" i="2" s="1"/>
  <c r="BG33" i="2" s="1"/>
  <c r="BD34" i="2"/>
  <c r="BE34" i="2" s="1"/>
  <c r="BG34" i="2" s="1"/>
  <c r="BD35" i="2"/>
  <c r="BE35" i="2" s="1"/>
  <c r="BG35" i="2" s="1"/>
  <c r="BD36" i="2"/>
  <c r="BE36" i="2" s="1"/>
  <c r="BG36" i="2" s="1"/>
  <c r="BD37" i="2"/>
  <c r="BE37" i="2" s="1"/>
  <c r="BG37" i="2" s="1"/>
  <c r="BD38" i="2"/>
  <c r="BE38" i="2" s="1"/>
  <c r="BG38" i="2" s="1"/>
  <c r="BD39" i="2"/>
  <c r="BE39" i="2" s="1"/>
  <c r="BG39" i="2" s="1"/>
  <c r="BD4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T11" i="2"/>
  <c r="AU11" i="2" s="1"/>
  <c r="AW11" i="2" s="1"/>
  <c r="AT12" i="2"/>
  <c r="AU12" i="2" s="1"/>
  <c r="AW12" i="2" s="1"/>
  <c r="AT13" i="2"/>
  <c r="AU13" i="2" s="1"/>
  <c r="AW13" i="2" s="1"/>
  <c r="AT14" i="2"/>
  <c r="AU14" i="2" s="1"/>
  <c r="AW14" i="2" s="1"/>
  <c r="AT15" i="2"/>
  <c r="AU15" i="2" s="1"/>
  <c r="AW15" i="2" s="1"/>
  <c r="AT16" i="2"/>
  <c r="AU16" i="2" s="1"/>
  <c r="AW16" i="2" s="1"/>
  <c r="AT17" i="2"/>
  <c r="AU17" i="2" s="1"/>
  <c r="AW17" i="2" s="1"/>
  <c r="AT18" i="2"/>
  <c r="AU18" i="2" s="1"/>
  <c r="AW18" i="2" s="1"/>
  <c r="AT19" i="2"/>
  <c r="AU19" i="2" s="1"/>
  <c r="AW19" i="2" s="1"/>
  <c r="AT20" i="2"/>
  <c r="AU20" i="2" s="1"/>
  <c r="AW20" i="2" s="1"/>
  <c r="AT21" i="2"/>
  <c r="AU21" i="2" s="1"/>
  <c r="AW21" i="2" s="1"/>
  <c r="AT22" i="2"/>
  <c r="AU22" i="2" s="1"/>
  <c r="AW22" i="2" s="1"/>
  <c r="AT23" i="2"/>
  <c r="AU23" i="2" s="1"/>
  <c r="AW23" i="2" s="1"/>
  <c r="AT24" i="2"/>
  <c r="AU24" i="2" s="1"/>
  <c r="AW24" i="2" s="1"/>
  <c r="AT25" i="2"/>
  <c r="AU25" i="2" s="1"/>
  <c r="AW25" i="2" s="1"/>
  <c r="AT26" i="2"/>
  <c r="AU26" i="2" s="1"/>
  <c r="AW26" i="2" s="1"/>
  <c r="AT27" i="2"/>
  <c r="AU27" i="2" s="1"/>
  <c r="AW27" i="2" s="1"/>
  <c r="AT28" i="2"/>
  <c r="AU28" i="2" s="1"/>
  <c r="AW28" i="2" s="1"/>
  <c r="AT29" i="2"/>
  <c r="AU29" i="2" s="1"/>
  <c r="AW29" i="2" s="1"/>
  <c r="AT30" i="2"/>
  <c r="AU30" i="2" s="1"/>
  <c r="AW30" i="2" s="1"/>
  <c r="AT31" i="2"/>
  <c r="AU31" i="2" s="1"/>
  <c r="AW31" i="2" s="1"/>
  <c r="AT32" i="2"/>
  <c r="AU32" i="2" s="1"/>
  <c r="AW32" i="2" s="1"/>
  <c r="AT33" i="2"/>
  <c r="AU33" i="2" s="1"/>
  <c r="AW33" i="2" s="1"/>
  <c r="AT34" i="2"/>
  <c r="AU34" i="2" s="1"/>
  <c r="AW34" i="2" s="1"/>
  <c r="AT35" i="2"/>
  <c r="AU35" i="2" s="1"/>
  <c r="AW35" i="2" s="1"/>
  <c r="AT36" i="2"/>
  <c r="AU36" i="2" s="1"/>
  <c r="AW36" i="2" s="1"/>
  <c r="AT37" i="2"/>
  <c r="AU37" i="2" s="1"/>
  <c r="AW37" i="2" s="1"/>
  <c r="AT38" i="2"/>
  <c r="AU38" i="2" s="1"/>
  <c r="AW38" i="2" s="1"/>
  <c r="AT39" i="2"/>
  <c r="AU39" i="2" s="1"/>
  <c r="AW39" i="2" s="1"/>
  <c r="AT40" i="2"/>
  <c r="AU40" i="2" s="1"/>
  <c r="AW40" i="2" s="1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J11" i="2"/>
  <c r="AK11" i="2" s="1"/>
  <c r="AM11" i="2" s="1"/>
  <c r="AJ12" i="2"/>
  <c r="AK12" i="2" s="1"/>
  <c r="AM12" i="2" s="1"/>
  <c r="AJ13" i="2"/>
  <c r="AK13" i="2" s="1"/>
  <c r="AM13" i="2" s="1"/>
  <c r="AJ14" i="2"/>
  <c r="AK14" i="2" s="1"/>
  <c r="AM14" i="2" s="1"/>
  <c r="AJ15" i="2"/>
  <c r="AK15" i="2" s="1"/>
  <c r="AM15" i="2" s="1"/>
  <c r="AJ16" i="2"/>
  <c r="AK16" i="2" s="1"/>
  <c r="AM16" i="2" s="1"/>
  <c r="AJ17" i="2"/>
  <c r="AK17" i="2" s="1"/>
  <c r="AM17" i="2" s="1"/>
  <c r="AJ18" i="2"/>
  <c r="AK18" i="2" s="1"/>
  <c r="AM18" i="2" s="1"/>
  <c r="AJ19" i="2"/>
  <c r="AK19" i="2" s="1"/>
  <c r="AM19" i="2" s="1"/>
  <c r="AJ20" i="2"/>
  <c r="AK20" i="2" s="1"/>
  <c r="AM20" i="2" s="1"/>
  <c r="AJ21" i="2"/>
  <c r="AK21" i="2" s="1"/>
  <c r="AM21" i="2" s="1"/>
  <c r="AJ22" i="2"/>
  <c r="AK22" i="2" s="1"/>
  <c r="AM22" i="2" s="1"/>
  <c r="AJ23" i="2"/>
  <c r="AK23" i="2" s="1"/>
  <c r="AM23" i="2" s="1"/>
  <c r="AJ24" i="2"/>
  <c r="AK24" i="2" s="1"/>
  <c r="AM24" i="2" s="1"/>
  <c r="AJ25" i="2"/>
  <c r="AK25" i="2" s="1"/>
  <c r="AM25" i="2" s="1"/>
  <c r="AJ26" i="2"/>
  <c r="AK26" i="2" s="1"/>
  <c r="AM26" i="2" s="1"/>
  <c r="AJ27" i="2"/>
  <c r="AK27" i="2" s="1"/>
  <c r="AM27" i="2" s="1"/>
  <c r="AJ28" i="2"/>
  <c r="AK28" i="2" s="1"/>
  <c r="AM28" i="2" s="1"/>
  <c r="AJ29" i="2"/>
  <c r="AK29" i="2" s="1"/>
  <c r="AM29" i="2" s="1"/>
  <c r="AJ30" i="2"/>
  <c r="AK30" i="2" s="1"/>
  <c r="AM30" i="2" s="1"/>
  <c r="AJ31" i="2"/>
  <c r="AK31" i="2" s="1"/>
  <c r="AM31" i="2" s="1"/>
  <c r="AJ32" i="2"/>
  <c r="AK32" i="2" s="1"/>
  <c r="AM32" i="2" s="1"/>
  <c r="AJ33" i="2"/>
  <c r="AK33" i="2" s="1"/>
  <c r="AM33" i="2" s="1"/>
  <c r="AJ34" i="2"/>
  <c r="AK34" i="2" s="1"/>
  <c r="AM34" i="2" s="1"/>
  <c r="AJ35" i="2"/>
  <c r="AK35" i="2" s="1"/>
  <c r="AM35" i="2" s="1"/>
  <c r="AJ36" i="2"/>
  <c r="AK36" i="2" s="1"/>
  <c r="AM36" i="2" s="1"/>
  <c r="AJ37" i="2"/>
  <c r="AK37" i="2" s="1"/>
  <c r="AM37" i="2" s="1"/>
  <c r="AJ38" i="2"/>
  <c r="AK38" i="2" s="1"/>
  <c r="AM38" i="2" s="1"/>
  <c r="AJ39" i="2"/>
  <c r="AK39" i="2" s="1"/>
  <c r="AM39" i="2" s="1"/>
  <c r="AJ40" i="2"/>
  <c r="AK40" i="2" s="1"/>
  <c r="AM40" i="2" s="1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Z11" i="2"/>
  <c r="AA11" i="2" s="1"/>
  <c r="AC11" i="2" s="1"/>
  <c r="Z12" i="2"/>
  <c r="AA12" i="2" s="1"/>
  <c r="AC12" i="2" s="1"/>
  <c r="Z13" i="2"/>
  <c r="AA13" i="2" s="1"/>
  <c r="AC13" i="2" s="1"/>
  <c r="Z14" i="2"/>
  <c r="AA14" i="2" s="1"/>
  <c r="AC14" i="2" s="1"/>
  <c r="Z15" i="2"/>
  <c r="AA15" i="2" s="1"/>
  <c r="AC15" i="2" s="1"/>
  <c r="Z16" i="2"/>
  <c r="AA16" i="2" s="1"/>
  <c r="AC16" i="2" s="1"/>
  <c r="Z17" i="2"/>
  <c r="AA17" i="2" s="1"/>
  <c r="AC17" i="2" s="1"/>
  <c r="Z18" i="2"/>
  <c r="AA18" i="2" s="1"/>
  <c r="AC18" i="2" s="1"/>
  <c r="Z19" i="2"/>
  <c r="AA19" i="2" s="1"/>
  <c r="AC19" i="2" s="1"/>
  <c r="Z20" i="2"/>
  <c r="AA20" i="2" s="1"/>
  <c r="AC20" i="2" s="1"/>
  <c r="Z21" i="2"/>
  <c r="AA21" i="2" s="1"/>
  <c r="AC21" i="2" s="1"/>
  <c r="Z22" i="2"/>
  <c r="AA22" i="2" s="1"/>
  <c r="AC22" i="2" s="1"/>
  <c r="Z23" i="2"/>
  <c r="AA23" i="2" s="1"/>
  <c r="AC23" i="2" s="1"/>
  <c r="Z24" i="2"/>
  <c r="AA24" i="2" s="1"/>
  <c r="AC24" i="2" s="1"/>
  <c r="Z25" i="2"/>
  <c r="AA25" i="2" s="1"/>
  <c r="AC25" i="2" s="1"/>
  <c r="Z26" i="2"/>
  <c r="AA26" i="2" s="1"/>
  <c r="AC26" i="2" s="1"/>
  <c r="Z27" i="2"/>
  <c r="AA27" i="2" s="1"/>
  <c r="AC27" i="2" s="1"/>
  <c r="Z28" i="2"/>
  <c r="AA28" i="2" s="1"/>
  <c r="AC28" i="2" s="1"/>
  <c r="Z29" i="2"/>
  <c r="AA29" i="2" s="1"/>
  <c r="AC29" i="2" s="1"/>
  <c r="Z30" i="2"/>
  <c r="AA30" i="2" s="1"/>
  <c r="AC30" i="2" s="1"/>
  <c r="Z31" i="2"/>
  <c r="AA31" i="2" s="1"/>
  <c r="AC31" i="2" s="1"/>
  <c r="Z32" i="2"/>
  <c r="AA32" i="2" s="1"/>
  <c r="AC32" i="2" s="1"/>
  <c r="Z33" i="2"/>
  <c r="AA33" i="2" s="1"/>
  <c r="AC33" i="2" s="1"/>
  <c r="Z34" i="2"/>
  <c r="AA34" i="2" s="1"/>
  <c r="AC34" i="2" s="1"/>
  <c r="Z35" i="2"/>
  <c r="AA35" i="2" s="1"/>
  <c r="AC35" i="2" s="1"/>
  <c r="Z36" i="2"/>
  <c r="AA36" i="2" s="1"/>
  <c r="AC36" i="2" s="1"/>
  <c r="Z37" i="2"/>
  <c r="AA37" i="2" s="1"/>
  <c r="AC37" i="2" s="1"/>
  <c r="Z38" i="2"/>
  <c r="AA38" i="2" s="1"/>
  <c r="AC38" i="2" s="1"/>
  <c r="Z39" i="2"/>
  <c r="AA39" i="2" s="1"/>
  <c r="AC39" i="2" s="1"/>
  <c r="Z4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P11" i="2"/>
  <c r="Q11" i="2" s="1"/>
  <c r="S11" i="2" s="1"/>
  <c r="P12" i="2"/>
  <c r="Q12" i="2" s="1"/>
  <c r="S12" i="2" s="1"/>
  <c r="P13" i="2"/>
  <c r="Q13" i="2" s="1"/>
  <c r="S13" i="2" s="1"/>
  <c r="P14" i="2"/>
  <c r="Q14" i="2" s="1"/>
  <c r="S14" i="2" s="1"/>
  <c r="P15" i="2"/>
  <c r="Q15" i="2" s="1"/>
  <c r="S15" i="2" s="1"/>
  <c r="P16" i="2"/>
  <c r="Q16" i="2" s="1"/>
  <c r="S16" i="2" s="1"/>
  <c r="P17" i="2"/>
  <c r="Q17" i="2" s="1"/>
  <c r="S17" i="2" s="1"/>
  <c r="P18" i="2"/>
  <c r="Q18" i="2" s="1"/>
  <c r="S18" i="2" s="1"/>
  <c r="P19" i="2"/>
  <c r="Q19" i="2" s="1"/>
  <c r="S19" i="2" s="1"/>
  <c r="P20" i="2"/>
  <c r="Q20" i="2" s="1"/>
  <c r="S20" i="2" s="1"/>
  <c r="P21" i="2"/>
  <c r="Q21" i="2" s="1"/>
  <c r="S21" i="2" s="1"/>
  <c r="P22" i="2"/>
  <c r="Q22" i="2" s="1"/>
  <c r="S22" i="2" s="1"/>
  <c r="P23" i="2"/>
  <c r="Q23" i="2" s="1"/>
  <c r="S23" i="2" s="1"/>
  <c r="P24" i="2"/>
  <c r="Q24" i="2" s="1"/>
  <c r="S24" i="2" s="1"/>
  <c r="P25" i="2"/>
  <c r="Q25" i="2" s="1"/>
  <c r="S25" i="2" s="1"/>
  <c r="P26" i="2"/>
  <c r="Q26" i="2" s="1"/>
  <c r="S26" i="2" s="1"/>
  <c r="P27" i="2"/>
  <c r="Q27" i="2" s="1"/>
  <c r="S27" i="2" s="1"/>
  <c r="P28" i="2"/>
  <c r="Q28" i="2" s="1"/>
  <c r="S28" i="2" s="1"/>
  <c r="P29" i="2"/>
  <c r="Q29" i="2" s="1"/>
  <c r="S29" i="2" s="1"/>
  <c r="P30" i="2"/>
  <c r="Q30" i="2" s="1"/>
  <c r="S30" i="2" s="1"/>
  <c r="P31" i="2"/>
  <c r="Q31" i="2" s="1"/>
  <c r="S31" i="2" s="1"/>
  <c r="P32" i="2"/>
  <c r="Q32" i="2" s="1"/>
  <c r="S32" i="2" s="1"/>
  <c r="P33" i="2"/>
  <c r="Q33" i="2" s="1"/>
  <c r="S33" i="2" s="1"/>
  <c r="P34" i="2"/>
  <c r="Q34" i="2" s="1"/>
  <c r="S34" i="2" s="1"/>
  <c r="P35" i="2"/>
  <c r="Q35" i="2" s="1"/>
  <c r="S35" i="2" s="1"/>
  <c r="P36" i="2"/>
  <c r="Q36" i="2" s="1"/>
  <c r="S36" i="2" s="1"/>
  <c r="P37" i="2"/>
  <c r="Q37" i="2" s="1"/>
  <c r="S37" i="2" s="1"/>
  <c r="P38" i="2"/>
  <c r="Q38" i="2" s="1"/>
  <c r="S38" i="2" s="1"/>
  <c r="P39" i="2"/>
  <c r="Q39" i="2" s="1"/>
  <c r="S39" i="2" s="1"/>
  <c r="P40" i="2"/>
  <c r="Q40" i="2" s="1"/>
  <c r="S40" i="2" s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F11" i="2"/>
  <c r="G11" i="2" s="1"/>
  <c r="I11" i="2" s="1"/>
  <c r="F12" i="2"/>
  <c r="G12" i="2" s="1"/>
  <c r="I12" i="2" s="1"/>
  <c r="F13" i="2"/>
  <c r="G13" i="2" s="1"/>
  <c r="I13" i="2" s="1"/>
  <c r="F14" i="2"/>
  <c r="G14" i="2" s="1"/>
  <c r="I14" i="2" s="1"/>
  <c r="F15" i="2"/>
  <c r="G15" i="2" s="1"/>
  <c r="I15" i="2" s="1"/>
  <c r="F16" i="2"/>
  <c r="G16" i="2" s="1"/>
  <c r="I16" i="2" s="1"/>
  <c r="F17" i="2"/>
  <c r="G17" i="2" s="1"/>
  <c r="I17" i="2" s="1"/>
  <c r="F18" i="2"/>
  <c r="G18" i="2" s="1"/>
  <c r="I18" i="2" s="1"/>
  <c r="F19" i="2"/>
  <c r="G19" i="2" s="1"/>
  <c r="I19" i="2" s="1"/>
  <c r="F20" i="2"/>
  <c r="G20" i="2" s="1"/>
  <c r="I20" i="2" s="1"/>
  <c r="F21" i="2"/>
  <c r="G21" i="2" s="1"/>
  <c r="I21" i="2" s="1"/>
  <c r="F22" i="2"/>
  <c r="G22" i="2" s="1"/>
  <c r="I22" i="2" s="1"/>
  <c r="F23" i="2"/>
  <c r="G23" i="2" s="1"/>
  <c r="I23" i="2" s="1"/>
  <c r="F24" i="2"/>
  <c r="G24" i="2" s="1"/>
  <c r="I24" i="2" s="1"/>
  <c r="F25" i="2"/>
  <c r="G25" i="2" s="1"/>
  <c r="I25" i="2" s="1"/>
  <c r="F26" i="2"/>
  <c r="G26" i="2" s="1"/>
  <c r="I26" i="2" s="1"/>
  <c r="F27" i="2"/>
  <c r="G27" i="2" s="1"/>
  <c r="I27" i="2" s="1"/>
  <c r="F28" i="2"/>
  <c r="G28" i="2" s="1"/>
  <c r="I28" i="2" s="1"/>
  <c r="F29" i="2"/>
  <c r="G29" i="2" s="1"/>
  <c r="I29" i="2" s="1"/>
  <c r="F30" i="2"/>
  <c r="G30" i="2" s="1"/>
  <c r="I30" i="2" s="1"/>
  <c r="F31" i="2"/>
  <c r="G31" i="2" s="1"/>
  <c r="I31" i="2" s="1"/>
  <c r="F32" i="2"/>
  <c r="G32" i="2" s="1"/>
  <c r="I32" i="2" s="1"/>
  <c r="F33" i="2"/>
  <c r="G33" i="2" s="1"/>
  <c r="I33" i="2" s="1"/>
  <c r="F34" i="2"/>
  <c r="G34" i="2" s="1"/>
  <c r="I34" i="2" s="1"/>
  <c r="F35" i="2"/>
  <c r="G35" i="2" s="1"/>
  <c r="I35" i="2" s="1"/>
  <c r="F36" i="2"/>
  <c r="G36" i="2" s="1"/>
  <c r="I36" i="2" s="1"/>
  <c r="F37" i="2"/>
  <c r="G37" i="2" s="1"/>
  <c r="I37" i="2" s="1"/>
  <c r="F38" i="2"/>
  <c r="G38" i="2" s="1"/>
  <c r="I38" i="2" s="1"/>
  <c r="F39" i="2"/>
  <c r="G39" i="2" s="1"/>
  <c r="I39" i="2" s="1"/>
  <c r="F40" i="2"/>
  <c r="DP10" i="2"/>
  <c r="DL10" i="2"/>
  <c r="DF10" i="2"/>
  <c r="DB10" i="2"/>
  <c r="CV10" i="2"/>
  <c r="CR10" i="2"/>
  <c r="CL10" i="2"/>
  <c r="CH10" i="2"/>
  <c r="CB10" i="2"/>
  <c r="BX10" i="2"/>
  <c r="BR10" i="2"/>
  <c r="BN10" i="2"/>
  <c r="BH10" i="2"/>
  <c r="BD10" i="2"/>
  <c r="AX10" i="2"/>
  <c r="AT10" i="2"/>
  <c r="AN10" i="2"/>
  <c r="AJ10" i="2"/>
  <c r="AD10" i="2"/>
  <c r="Z10" i="2"/>
  <c r="T10" i="2"/>
  <c r="P10" i="2"/>
  <c r="J10" i="2"/>
  <c r="F10" i="2"/>
  <c r="G10" i="2" s="1"/>
  <c r="I10" i="2" s="1"/>
  <c r="CS22" i="2" l="1"/>
  <c r="CU22" i="2" s="1"/>
  <c r="CS36" i="2"/>
  <c r="CU36" i="2" s="1"/>
  <c r="CS29" i="2"/>
  <c r="CU29" i="2" s="1"/>
  <c r="CL41" i="2"/>
  <c r="DP41" i="2"/>
  <c r="AV38" i="2"/>
  <c r="BF26" i="2"/>
  <c r="BP30" i="2"/>
  <c r="BZ18" i="2"/>
  <c r="CJ38" i="2"/>
  <c r="DD30" i="2"/>
  <c r="DD22" i="2"/>
  <c r="DN34" i="2"/>
  <c r="DN26" i="2"/>
  <c r="DN18" i="2"/>
  <c r="T41" i="2"/>
  <c r="BH41" i="2"/>
  <c r="CV41" i="2"/>
  <c r="R33" i="2"/>
  <c r="R25" i="2"/>
  <c r="R17" i="2"/>
  <c r="AB37" i="2"/>
  <c r="AB29" i="2"/>
  <c r="AB21" i="2"/>
  <c r="AB13" i="2"/>
  <c r="AL33" i="2"/>
  <c r="AL25" i="2"/>
  <c r="AL17" i="2"/>
  <c r="AV37" i="2"/>
  <c r="AV29" i="2"/>
  <c r="AV21" i="2"/>
  <c r="AV13" i="2"/>
  <c r="BF33" i="2"/>
  <c r="BF25" i="2"/>
  <c r="BF17" i="2"/>
  <c r="BP37" i="2"/>
  <c r="BP29" i="2"/>
  <c r="BP21" i="2"/>
  <c r="BP13" i="2"/>
  <c r="BZ33" i="2"/>
  <c r="BZ25" i="2"/>
  <c r="BZ17" i="2"/>
  <c r="CJ37" i="2"/>
  <c r="CJ29" i="2"/>
  <c r="CJ21" i="2"/>
  <c r="CJ13" i="2"/>
  <c r="CT33" i="2"/>
  <c r="CT25" i="2"/>
  <c r="CT17" i="2"/>
  <c r="DD37" i="2"/>
  <c r="DD29" i="2"/>
  <c r="DD21" i="2"/>
  <c r="DD13" i="2"/>
  <c r="DN33" i="2"/>
  <c r="DN25" i="2"/>
  <c r="DN17" i="2"/>
  <c r="AB38" i="2"/>
  <c r="AL18" i="2"/>
  <c r="AV22" i="2"/>
  <c r="BF34" i="2"/>
  <c r="BP38" i="2"/>
  <c r="CJ30" i="2"/>
  <c r="CT18" i="2"/>
  <c r="AA41" i="1"/>
  <c r="AC41" i="1"/>
  <c r="AB10" i="1"/>
  <c r="AA10" i="2"/>
  <c r="AC10" i="2" s="1"/>
  <c r="Z41" i="2"/>
  <c r="BO10" i="2"/>
  <c r="BQ10" i="2" s="1"/>
  <c r="BN41" i="2"/>
  <c r="DC10" i="2"/>
  <c r="DE10" i="2" s="1"/>
  <c r="DB41" i="2"/>
  <c r="R40" i="2"/>
  <c r="R32" i="2"/>
  <c r="R24" i="2"/>
  <c r="R16" i="2"/>
  <c r="AB36" i="2"/>
  <c r="AB28" i="2"/>
  <c r="AB20" i="2"/>
  <c r="AB12" i="2"/>
  <c r="AL40" i="2"/>
  <c r="AL32" i="2"/>
  <c r="AL24" i="2"/>
  <c r="AL16" i="2"/>
  <c r="AV36" i="2"/>
  <c r="AV28" i="2"/>
  <c r="AV20" i="2"/>
  <c r="AV12" i="2"/>
  <c r="BF32" i="2"/>
  <c r="BF24" i="2"/>
  <c r="BF16" i="2"/>
  <c r="BP36" i="2"/>
  <c r="BP28" i="2"/>
  <c r="BP20" i="2"/>
  <c r="BP12" i="2"/>
  <c r="BZ32" i="2"/>
  <c r="BZ24" i="2"/>
  <c r="BZ16" i="2"/>
  <c r="CJ36" i="2"/>
  <c r="CJ28" i="2"/>
  <c r="CJ20" i="2"/>
  <c r="CJ12" i="2"/>
  <c r="CT40" i="2"/>
  <c r="CT32" i="2"/>
  <c r="CT24" i="2"/>
  <c r="CT16" i="2"/>
  <c r="DD36" i="2"/>
  <c r="DD28" i="2"/>
  <c r="DD20" i="2"/>
  <c r="DD12" i="2"/>
  <c r="DN40" i="2"/>
  <c r="DN32" i="2"/>
  <c r="DN24" i="2"/>
  <c r="DN16" i="2"/>
  <c r="AV14" i="2"/>
  <c r="BP14" i="2"/>
  <c r="BZ26" i="2"/>
  <c r="CJ22" i="2"/>
  <c r="CT34" i="2"/>
  <c r="DD38" i="2"/>
  <c r="BR41" i="2"/>
  <c r="DF41" i="2"/>
  <c r="R39" i="2"/>
  <c r="R31" i="2"/>
  <c r="R23" i="2"/>
  <c r="R15" i="2"/>
  <c r="AB35" i="2"/>
  <c r="AB27" i="2"/>
  <c r="AB19" i="2"/>
  <c r="AB11" i="2"/>
  <c r="AL39" i="2"/>
  <c r="AL31" i="2"/>
  <c r="AL23" i="2"/>
  <c r="AL15" i="2"/>
  <c r="AV35" i="2"/>
  <c r="AV27" i="2"/>
  <c r="AV19" i="2"/>
  <c r="AV11" i="2"/>
  <c r="BF39" i="2"/>
  <c r="BF31" i="2"/>
  <c r="BF23" i="2"/>
  <c r="BF15" i="2"/>
  <c r="BP35" i="2"/>
  <c r="BP27" i="2"/>
  <c r="BP19" i="2"/>
  <c r="BP11" i="2"/>
  <c r="BZ39" i="2"/>
  <c r="BZ31" i="2"/>
  <c r="BZ23" i="2"/>
  <c r="BZ15" i="2"/>
  <c r="CJ35" i="2"/>
  <c r="CJ27" i="2"/>
  <c r="CJ19" i="2"/>
  <c r="CJ11" i="2"/>
  <c r="CT39" i="2"/>
  <c r="CT31" i="2"/>
  <c r="CT23" i="2"/>
  <c r="CT15" i="2"/>
  <c r="DD35" i="2"/>
  <c r="DD27" i="2"/>
  <c r="DD19" i="2"/>
  <c r="DD11" i="2"/>
  <c r="DN39" i="2"/>
  <c r="DN31" i="2"/>
  <c r="DN23" i="2"/>
  <c r="DN15" i="2"/>
  <c r="BE10" i="2"/>
  <c r="BG10" i="2" s="1"/>
  <c r="BD41" i="2"/>
  <c r="AV30" i="2"/>
  <c r="BF18" i="2"/>
  <c r="BP22" i="2"/>
  <c r="BZ34" i="2"/>
  <c r="CJ14" i="2"/>
  <c r="CT26" i="2"/>
  <c r="DD14" i="2"/>
  <c r="AD41" i="2"/>
  <c r="AK10" i="2"/>
  <c r="AM10" i="2" s="1"/>
  <c r="AJ41" i="2"/>
  <c r="BY10" i="2"/>
  <c r="CA10" i="2" s="1"/>
  <c r="BX41" i="2"/>
  <c r="DM10" i="2"/>
  <c r="DO10" i="2" s="1"/>
  <c r="DL41" i="2"/>
  <c r="R38" i="2"/>
  <c r="R30" i="2"/>
  <c r="R22" i="2"/>
  <c r="R14" i="2"/>
  <c r="AB34" i="2"/>
  <c r="AB26" i="2"/>
  <c r="AB18" i="2"/>
  <c r="AL38" i="2"/>
  <c r="AL30" i="2"/>
  <c r="AL22" i="2"/>
  <c r="AL14" i="2"/>
  <c r="AV34" i="2"/>
  <c r="AV26" i="2"/>
  <c r="AV18" i="2"/>
  <c r="BF38" i="2"/>
  <c r="BF30" i="2"/>
  <c r="BF22" i="2"/>
  <c r="BF14" i="2"/>
  <c r="BP34" i="2"/>
  <c r="BP26" i="2"/>
  <c r="BP18" i="2"/>
  <c r="BZ38" i="2"/>
  <c r="BZ30" i="2"/>
  <c r="BZ22" i="2"/>
  <c r="BZ14" i="2"/>
  <c r="CJ34" i="2"/>
  <c r="CJ26" i="2"/>
  <c r="CJ18" i="2"/>
  <c r="CT38" i="2"/>
  <c r="CT30" i="2"/>
  <c r="CT14" i="2"/>
  <c r="DD34" i="2"/>
  <c r="DD26" i="2"/>
  <c r="DD18" i="2"/>
  <c r="DN38" i="2"/>
  <c r="DN30" i="2"/>
  <c r="DN22" i="2"/>
  <c r="DN14" i="2"/>
  <c r="R34" i="2"/>
  <c r="AB22" i="2"/>
  <c r="AL26" i="2"/>
  <c r="AN41" i="2"/>
  <c r="CB41" i="2"/>
  <c r="R37" i="2"/>
  <c r="R21" i="2"/>
  <c r="AB33" i="2"/>
  <c r="AB25" i="2"/>
  <c r="AL37" i="2"/>
  <c r="AL21" i="2"/>
  <c r="AV33" i="2"/>
  <c r="AV17" i="2"/>
  <c r="BF37" i="2"/>
  <c r="BF21" i="2"/>
  <c r="BF13" i="2"/>
  <c r="BP33" i="2"/>
  <c r="BP25" i="2"/>
  <c r="BP17" i="2"/>
  <c r="BZ37" i="2"/>
  <c r="BZ29" i="2"/>
  <c r="BZ21" i="2"/>
  <c r="BZ13" i="2"/>
  <c r="CJ33" i="2"/>
  <c r="CJ25" i="2"/>
  <c r="CT37" i="2"/>
  <c r="CT21" i="2"/>
  <c r="CT13" i="2"/>
  <c r="DD33" i="2"/>
  <c r="DD25" i="2"/>
  <c r="DD17" i="2"/>
  <c r="DN37" i="2"/>
  <c r="DN29" i="2"/>
  <c r="DN21" i="2"/>
  <c r="DN13" i="2"/>
  <c r="CS10" i="2"/>
  <c r="CU10" i="2" s="1"/>
  <c r="CR41" i="2"/>
  <c r="R26" i="2"/>
  <c r="AB14" i="2"/>
  <c r="R29" i="2"/>
  <c r="R13" i="2"/>
  <c r="AB17" i="2"/>
  <c r="AL29" i="2"/>
  <c r="AL13" i="2"/>
  <c r="AV25" i="2"/>
  <c r="BF29" i="2"/>
  <c r="CJ17" i="2"/>
  <c r="AU10" i="2"/>
  <c r="AW10" i="2" s="1"/>
  <c r="AT41" i="2"/>
  <c r="CI10" i="2"/>
  <c r="CK10" i="2" s="1"/>
  <c r="CH41" i="2"/>
  <c r="R36" i="2"/>
  <c r="R28" i="2"/>
  <c r="R20" i="2"/>
  <c r="R12" i="2"/>
  <c r="AB32" i="2"/>
  <c r="AB24" i="2"/>
  <c r="AB16" i="2"/>
  <c r="AL36" i="2"/>
  <c r="AL28" i="2"/>
  <c r="AL20" i="2"/>
  <c r="AL12" i="2"/>
  <c r="AV40" i="2"/>
  <c r="AV32" i="2"/>
  <c r="AV24" i="2"/>
  <c r="AV16" i="2"/>
  <c r="BF36" i="2"/>
  <c r="BF28" i="2"/>
  <c r="BF20" i="2"/>
  <c r="BF12" i="2"/>
  <c r="BP40" i="2"/>
  <c r="BP32" i="2"/>
  <c r="BP24" i="2"/>
  <c r="BP16" i="2"/>
  <c r="BZ36" i="2"/>
  <c r="BZ28" i="2"/>
  <c r="BZ20" i="2"/>
  <c r="BZ12" i="2"/>
  <c r="CJ40" i="2"/>
  <c r="CJ32" i="2"/>
  <c r="CJ24" i="2"/>
  <c r="CJ16" i="2"/>
  <c r="CT36" i="2"/>
  <c r="CT28" i="2"/>
  <c r="CT20" i="2"/>
  <c r="CT12" i="2"/>
  <c r="DD40" i="2"/>
  <c r="DD32" i="2"/>
  <c r="DD24" i="2"/>
  <c r="DD16" i="2"/>
  <c r="DN36" i="2"/>
  <c r="DN28" i="2"/>
  <c r="DN20" i="2"/>
  <c r="DN12" i="2"/>
  <c r="Q10" i="2"/>
  <c r="S10" i="2" s="1"/>
  <c r="P41" i="2"/>
  <c r="R18" i="2"/>
  <c r="AB30" i="2"/>
  <c r="AL34" i="2"/>
  <c r="AX41" i="2"/>
  <c r="R35" i="2"/>
  <c r="R27" i="2"/>
  <c r="R19" i="2"/>
  <c r="R11" i="2"/>
  <c r="AB39" i="2"/>
  <c r="AB31" i="2"/>
  <c r="AB23" i="2"/>
  <c r="AB15" i="2"/>
  <c r="AL35" i="2"/>
  <c r="AL27" i="2"/>
  <c r="AL19" i="2"/>
  <c r="AL11" i="2"/>
  <c r="AV39" i="2"/>
  <c r="AV31" i="2"/>
  <c r="AV23" i="2"/>
  <c r="AV15" i="2"/>
  <c r="BF35" i="2"/>
  <c r="BF27" i="2"/>
  <c r="BF19" i="2"/>
  <c r="BF11" i="2"/>
  <c r="BP39" i="2"/>
  <c r="BP31" i="2"/>
  <c r="BP23" i="2"/>
  <c r="BP15" i="2"/>
  <c r="BZ35" i="2"/>
  <c r="BZ27" i="2"/>
  <c r="BZ19" i="2"/>
  <c r="BZ11" i="2"/>
  <c r="CJ39" i="2"/>
  <c r="CJ31" i="2"/>
  <c r="CJ23" i="2"/>
  <c r="CJ15" i="2"/>
  <c r="CT35" i="2"/>
  <c r="CT27" i="2"/>
  <c r="CT19" i="2"/>
  <c r="CT11" i="2"/>
  <c r="DD39" i="2"/>
  <c r="DD31" i="2"/>
  <c r="DD23" i="2"/>
  <c r="DD15" i="2"/>
  <c r="DN35" i="2"/>
  <c r="DN27" i="2"/>
  <c r="DN19" i="2"/>
  <c r="DN11" i="2"/>
  <c r="H35" i="2"/>
  <c r="H19" i="2"/>
  <c r="H11" i="2"/>
  <c r="H28" i="2"/>
  <c r="H26" i="2"/>
  <c r="H20" i="2"/>
  <c r="H27" i="2"/>
  <c r="H34" i="2"/>
  <c r="H18" i="2"/>
  <c r="H33" i="2"/>
  <c r="H25" i="2"/>
  <c r="H17" i="2"/>
  <c r="H32" i="2"/>
  <c r="H24" i="2"/>
  <c r="H16" i="2"/>
  <c r="H36" i="2"/>
  <c r="H39" i="2"/>
  <c r="H31" i="2"/>
  <c r="H23" i="2"/>
  <c r="H15" i="2"/>
  <c r="H38" i="2"/>
  <c r="H14" i="2"/>
  <c r="H12" i="2"/>
  <c r="H10" i="2"/>
  <c r="H30" i="2"/>
  <c r="H22" i="2"/>
  <c r="H37" i="2"/>
  <c r="H29" i="2"/>
  <c r="H21" i="2"/>
  <c r="H13" i="2"/>
  <c r="G41" i="2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10" i="1"/>
  <c r="CR11" i="1"/>
  <c r="CS11" i="1" s="1"/>
  <c r="CU11" i="1" s="1"/>
  <c r="CR12" i="1"/>
  <c r="CS12" i="1" s="1"/>
  <c r="CU12" i="1" s="1"/>
  <c r="CR13" i="1"/>
  <c r="CS13" i="1" s="1"/>
  <c r="CU13" i="1" s="1"/>
  <c r="CR14" i="1"/>
  <c r="CS14" i="1" s="1"/>
  <c r="CU14" i="1" s="1"/>
  <c r="CR15" i="1"/>
  <c r="CS15" i="1" s="1"/>
  <c r="CU15" i="1" s="1"/>
  <c r="CR16" i="1"/>
  <c r="CS16" i="1" s="1"/>
  <c r="CU16" i="1" s="1"/>
  <c r="CR17" i="1"/>
  <c r="CS17" i="1" s="1"/>
  <c r="CU17" i="1" s="1"/>
  <c r="CR18" i="1"/>
  <c r="CS18" i="1" s="1"/>
  <c r="CU18" i="1" s="1"/>
  <c r="CR19" i="1"/>
  <c r="CS19" i="1" s="1"/>
  <c r="CU19" i="1" s="1"/>
  <c r="CR20" i="1"/>
  <c r="CS20" i="1" s="1"/>
  <c r="CU20" i="1" s="1"/>
  <c r="CR21" i="1"/>
  <c r="CS21" i="1" s="1"/>
  <c r="CU21" i="1" s="1"/>
  <c r="CR22" i="1"/>
  <c r="CS22" i="1" s="1"/>
  <c r="CU22" i="1" s="1"/>
  <c r="CR23" i="1"/>
  <c r="CS23" i="1" s="1"/>
  <c r="CU23" i="1" s="1"/>
  <c r="CR24" i="1"/>
  <c r="CS24" i="1" s="1"/>
  <c r="CU24" i="1" s="1"/>
  <c r="CR25" i="1"/>
  <c r="CS25" i="1" s="1"/>
  <c r="CU25" i="1" s="1"/>
  <c r="CR26" i="1"/>
  <c r="CS26" i="1" s="1"/>
  <c r="CU26" i="1" s="1"/>
  <c r="CR27" i="1"/>
  <c r="CS27" i="1" s="1"/>
  <c r="CU27" i="1" s="1"/>
  <c r="CR28" i="1"/>
  <c r="CS28" i="1" s="1"/>
  <c r="CU28" i="1" s="1"/>
  <c r="CR29" i="1"/>
  <c r="CS29" i="1" s="1"/>
  <c r="CU29" i="1" s="1"/>
  <c r="CR30" i="1"/>
  <c r="CS30" i="1" s="1"/>
  <c r="CU30" i="1" s="1"/>
  <c r="CR31" i="1"/>
  <c r="CS31" i="1" s="1"/>
  <c r="CU31" i="1" s="1"/>
  <c r="CR32" i="1"/>
  <c r="CS32" i="1" s="1"/>
  <c r="CU32" i="1" s="1"/>
  <c r="CR33" i="1"/>
  <c r="CS33" i="1" s="1"/>
  <c r="CU33" i="1" s="1"/>
  <c r="CR34" i="1"/>
  <c r="CS34" i="1" s="1"/>
  <c r="CU34" i="1" s="1"/>
  <c r="CR35" i="1"/>
  <c r="CS35" i="1" s="1"/>
  <c r="CU35" i="1" s="1"/>
  <c r="CR36" i="1"/>
  <c r="CS36" i="1" s="1"/>
  <c r="CU36" i="1" s="1"/>
  <c r="CR37" i="1"/>
  <c r="CS37" i="1" s="1"/>
  <c r="CU37" i="1" s="1"/>
  <c r="CR38" i="1"/>
  <c r="CS38" i="1" s="1"/>
  <c r="CU38" i="1" s="1"/>
  <c r="CR39" i="1"/>
  <c r="CS39" i="1" s="1"/>
  <c r="CU39" i="1" s="1"/>
  <c r="CR40" i="1"/>
  <c r="CS40" i="1" s="1"/>
  <c r="CU40" i="1" s="1"/>
  <c r="CR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39" i="1"/>
  <c r="DZ40" i="1"/>
  <c r="DZ10" i="1"/>
  <c r="DV11" i="1"/>
  <c r="DW11" i="1" s="1"/>
  <c r="DY11" i="1" s="1"/>
  <c r="DV12" i="1"/>
  <c r="DW12" i="1" s="1"/>
  <c r="DY12" i="1" s="1"/>
  <c r="DV13" i="1"/>
  <c r="DW13" i="1" s="1"/>
  <c r="DY13" i="1" s="1"/>
  <c r="DV14" i="1"/>
  <c r="DW14" i="1" s="1"/>
  <c r="DY14" i="1" s="1"/>
  <c r="DV15" i="1"/>
  <c r="DW15" i="1" s="1"/>
  <c r="DY15" i="1" s="1"/>
  <c r="DV16" i="1"/>
  <c r="DW16" i="1" s="1"/>
  <c r="DY16" i="1" s="1"/>
  <c r="DV17" i="1"/>
  <c r="DW17" i="1" s="1"/>
  <c r="DY17" i="1" s="1"/>
  <c r="DV18" i="1"/>
  <c r="DW18" i="1" s="1"/>
  <c r="DY18" i="1" s="1"/>
  <c r="DV19" i="1"/>
  <c r="DW19" i="1" s="1"/>
  <c r="DY19" i="1" s="1"/>
  <c r="DV20" i="1"/>
  <c r="DW20" i="1" s="1"/>
  <c r="DY20" i="1" s="1"/>
  <c r="DV21" i="1"/>
  <c r="DW21" i="1" s="1"/>
  <c r="DY21" i="1" s="1"/>
  <c r="DV22" i="1"/>
  <c r="DW22" i="1" s="1"/>
  <c r="DY22" i="1" s="1"/>
  <c r="DV23" i="1"/>
  <c r="DW23" i="1" s="1"/>
  <c r="DY23" i="1" s="1"/>
  <c r="DV24" i="1"/>
  <c r="DW24" i="1" s="1"/>
  <c r="DY24" i="1" s="1"/>
  <c r="DV25" i="1"/>
  <c r="DW25" i="1" s="1"/>
  <c r="DY25" i="1" s="1"/>
  <c r="DV26" i="1"/>
  <c r="DW26" i="1" s="1"/>
  <c r="DY26" i="1" s="1"/>
  <c r="DV27" i="1"/>
  <c r="DW27" i="1" s="1"/>
  <c r="DY27" i="1" s="1"/>
  <c r="DV28" i="1"/>
  <c r="DW28" i="1" s="1"/>
  <c r="DY28" i="1" s="1"/>
  <c r="DV29" i="1"/>
  <c r="DW29" i="1" s="1"/>
  <c r="DY29" i="1" s="1"/>
  <c r="DV30" i="1"/>
  <c r="DW30" i="1" s="1"/>
  <c r="DY30" i="1" s="1"/>
  <c r="DV31" i="1"/>
  <c r="DW31" i="1" s="1"/>
  <c r="DY31" i="1" s="1"/>
  <c r="DV32" i="1"/>
  <c r="DW32" i="1" s="1"/>
  <c r="DY32" i="1" s="1"/>
  <c r="DV33" i="1"/>
  <c r="DW33" i="1" s="1"/>
  <c r="DY33" i="1" s="1"/>
  <c r="DV34" i="1"/>
  <c r="DW34" i="1" s="1"/>
  <c r="DY34" i="1" s="1"/>
  <c r="DV35" i="1"/>
  <c r="DW35" i="1" s="1"/>
  <c r="DY35" i="1" s="1"/>
  <c r="DV36" i="1"/>
  <c r="DW36" i="1" s="1"/>
  <c r="DY36" i="1" s="1"/>
  <c r="DV37" i="1"/>
  <c r="DW37" i="1" s="1"/>
  <c r="DY37" i="1" s="1"/>
  <c r="DV38" i="1"/>
  <c r="DW38" i="1" s="1"/>
  <c r="DY38" i="1" s="1"/>
  <c r="DV39" i="1"/>
  <c r="DW39" i="1" s="1"/>
  <c r="DY39" i="1" s="1"/>
  <c r="DV40" i="1"/>
  <c r="DW40" i="1" s="1"/>
  <c r="DY40" i="1" s="1"/>
  <c r="DV10" i="1"/>
  <c r="CT22" i="2" l="1"/>
  <c r="CT29" i="2"/>
  <c r="DX24" i="1"/>
  <c r="CT38" i="1"/>
  <c r="CI41" i="2"/>
  <c r="CK41" i="2"/>
  <c r="CJ10" i="2"/>
  <c r="BY41" i="2"/>
  <c r="CA41" i="2"/>
  <c r="BZ10" i="2"/>
  <c r="DX39" i="1"/>
  <c r="DX31" i="1"/>
  <c r="DX23" i="1"/>
  <c r="DX15" i="1"/>
  <c r="CT37" i="1"/>
  <c r="CT29" i="1"/>
  <c r="CT21" i="1"/>
  <c r="CT13" i="1"/>
  <c r="I41" i="2"/>
  <c r="BO41" i="2"/>
  <c r="BQ41" i="2"/>
  <c r="BP10" i="2"/>
  <c r="DX22" i="1"/>
  <c r="DX14" i="1"/>
  <c r="CT36" i="1"/>
  <c r="CT28" i="1"/>
  <c r="CT20" i="1"/>
  <c r="CT12" i="1"/>
  <c r="AU41" i="2"/>
  <c r="AW41" i="2"/>
  <c r="AV10" i="2"/>
  <c r="AK41" i="2"/>
  <c r="AM41" i="2"/>
  <c r="AL10" i="2"/>
  <c r="DX40" i="1"/>
  <c r="CT14" i="1"/>
  <c r="DX38" i="1"/>
  <c r="DX29" i="1"/>
  <c r="DX21" i="1"/>
  <c r="DX13" i="1"/>
  <c r="CT35" i="1"/>
  <c r="CT27" i="1"/>
  <c r="CT19" i="1"/>
  <c r="CT11" i="1"/>
  <c r="BE41" i="2"/>
  <c r="BG41" i="2"/>
  <c r="BF10" i="2"/>
  <c r="AA41" i="2"/>
  <c r="AC41" i="2"/>
  <c r="AB10" i="2"/>
  <c r="CT22" i="1"/>
  <c r="DX28" i="1"/>
  <c r="CT18" i="1"/>
  <c r="DX32" i="1"/>
  <c r="CT30" i="1"/>
  <c r="CS41" i="2"/>
  <c r="CU41" i="2"/>
  <c r="CT10" i="2"/>
  <c r="DX30" i="1"/>
  <c r="DX37" i="1"/>
  <c r="DX36" i="1"/>
  <c r="DX20" i="1"/>
  <c r="DX12" i="1"/>
  <c r="CT34" i="1"/>
  <c r="CT26" i="1"/>
  <c r="CV41" i="1"/>
  <c r="DX35" i="1"/>
  <c r="DX27" i="1"/>
  <c r="DX19" i="1"/>
  <c r="DX11" i="1"/>
  <c r="CS10" i="1"/>
  <c r="CU10" i="1" s="1"/>
  <c r="CR41" i="1"/>
  <c r="CT33" i="1"/>
  <c r="CT25" i="1"/>
  <c r="CT17" i="1"/>
  <c r="Q41" i="2"/>
  <c r="S41" i="2"/>
  <c r="R10" i="2"/>
  <c r="DX26" i="1"/>
  <c r="DX18" i="1"/>
  <c r="DZ41" i="1"/>
  <c r="CT40" i="1"/>
  <c r="CT32" i="1"/>
  <c r="CT24" i="1"/>
  <c r="CT16" i="1"/>
  <c r="DM41" i="2"/>
  <c r="DO41" i="2"/>
  <c r="DN10" i="2"/>
  <c r="DX16" i="1"/>
  <c r="DX34" i="1"/>
  <c r="DW10" i="1"/>
  <c r="DY10" i="1" s="1"/>
  <c r="DV41" i="1"/>
  <c r="DX33" i="1"/>
  <c r="DX25" i="1"/>
  <c r="DX17" i="1"/>
  <c r="CT39" i="1"/>
  <c r="CT31" i="1"/>
  <c r="CT23" i="1"/>
  <c r="CT15" i="1"/>
  <c r="DC41" i="2"/>
  <c r="DE41" i="2"/>
  <c r="DD10" i="2"/>
  <c r="AQ11" i="4"/>
  <c r="AR11" i="4" s="1"/>
  <c r="AQ12" i="4"/>
  <c r="AR12" i="4" s="1"/>
  <c r="AQ13" i="4"/>
  <c r="AR13" i="4" s="1"/>
  <c r="AQ14" i="4"/>
  <c r="AR14" i="4" s="1"/>
  <c r="AQ15" i="4"/>
  <c r="AR15" i="4" s="1"/>
  <c r="AQ16" i="4"/>
  <c r="AR16" i="4" s="1"/>
  <c r="AQ17" i="4"/>
  <c r="AR17" i="4" s="1"/>
  <c r="AQ18" i="4"/>
  <c r="AR18" i="4" s="1"/>
  <c r="AR19" i="4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R25" i="4" s="1"/>
  <c r="AQ26" i="4"/>
  <c r="AR26" i="4" s="1"/>
  <c r="AQ27" i="4"/>
  <c r="AR27" i="4" s="1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R33" i="4" s="1"/>
  <c r="AQ34" i="4"/>
  <c r="AR34" i="4" s="1"/>
  <c r="AQ35" i="4"/>
  <c r="AR35" i="4" s="1"/>
  <c r="AQ36" i="4"/>
  <c r="AR36" i="4" s="1"/>
  <c r="AQ37" i="4"/>
  <c r="AR37" i="4" s="1"/>
  <c r="AQ38" i="4"/>
  <c r="AR38" i="4" s="1"/>
  <c r="AQ39" i="4"/>
  <c r="AR39" i="4" s="1"/>
  <c r="AQ40" i="4"/>
  <c r="AR40" i="4" s="1"/>
  <c r="AM11" i="4"/>
  <c r="AN11" i="4" s="1"/>
  <c r="AP11" i="4" s="1"/>
  <c r="AM12" i="4"/>
  <c r="AN12" i="4" s="1"/>
  <c r="AP12" i="4" s="1"/>
  <c r="AM13" i="4"/>
  <c r="AN13" i="4" s="1"/>
  <c r="AP13" i="4" s="1"/>
  <c r="AM14" i="4"/>
  <c r="AN14" i="4" s="1"/>
  <c r="AP14" i="4" s="1"/>
  <c r="AM15" i="4"/>
  <c r="AN15" i="4" s="1"/>
  <c r="AP15" i="4" s="1"/>
  <c r="AM16" i="4"/>
  <c r="AN16" i="4" s="1"/>
  <c r="AP16" i="4" s="1"/>
  <c r="AM17" i="4"/>
  <c r="AN17" i="4" s="1"/>
  <c r="AP17" i="4" s="1"/>
  <c r="AM18" i="4"/>
  <c r="AN18" i="4" s="1"/>
  <c r="AP18" i="4" s="1"/>
  <c r="AM19" i="4"/>
  <c r="AM20" i="4"/>
  <c r="AN20" i="4" s="1"/>
  <c r="AP20" i="4" s="1"/>
  <c r="AM21" i="4"/>
  <c r="AN21" i="4" s="1"/>
  <c r="AP21" i="4" s="1"/>
  <c r="AM22" i="4"/>
  <c r="AN22" i="4" s="1"/>
  <c r="AP22" i="4" s="1"/>
  <c r="AM23" i="4"/>
  <c r="AN23" i="4" s="1"/>
  <c r="AP23" i="4" s="1"/>
  <c r="AM24" i="4"/>
  <c r="AN24" i="4" s="1"/>
  <c r="AP24" i="4" s="1"/>
  <c r="AM25" i="4"/>
  <c r="AN25" i="4" s="1"/>
  <c r="AP25" i="4" s="1"/>
  <c r="AM26" i="4"/>
  <c r="AN26" i="4" s="1"/>
  <c r="AP26" i="4" s="1"/>
  <c r="AM27" i="4"/>
  <c r="AN27" i="4" s="1"/>
  <c r="AP27" i="4" s="1"/>
  <c r="AM28" i="4"/>
  <c r="AN28" i="4" s="1"/>
  <c r="AP28" i="4" s="1"/>
  <c r="AM29" i="4"/>
  <c r="AN29" i="4" s="1"/>
  <c r="AP29" i="4" s="1"/>
  <c r="AM30" i="4"/>
  <c r="AN30" i="4" s="1"/>
  <c r="AP30" i="4" s="1"/>
  <c r="AM31" i="4"/>
  <c r="AN31" i="4" s="1"/>
  <c r="AP31" i="4" s="1"/>
  <c r="AM32" i="4"/>
  <c r="AN32" i="4" s="1"/>
  <c r="AP32" i="4" s="1"/>
  <c r="AM33" i="4"/>
  <c r="AN33" i="4" s="1"/>
  <c r="AP33" i="4" s="1"/>
  <c r="AM34" i="4"/>
  <c r="AN34" i="4" s="1"/>
  <c r="AP34" i="4" s="1"/>
  <c r="AM35" i="4"/>
  <c r="AN35" i="4" s="1"/>
  <c r="AP35" i="4" s="1"/>
  <c r="AM36" i="4"/>
  <c r="AN36" i="4" s="1"/>
  <c r="AP36" i="4" s="1"/>
  <c r="AM37" i="4"/>
  <c r="AN37" i="4" s="1"/>
  <c r="AP37" i="4" s="1"/>
  <c r="AM38" i="4"/>
  <c r="AN38" i="4" s="1"/>
  <c r="AP38" i="4" s="1"/>
  <c r="AM39" i="4"/>
  <c r="AN39" i="4" s="1"/>
  <c r="AP39" i="4" s="1"/>
  <c r="AM40" i="4"/>
  <c r="AN40" i="4" s="1"/>
  <c r="AP40" i="4" s="1"/>
  <c r="AO29" i="4" l="1"/>
  <c r="AO28" i="4"/>
  <c r="AO27" i="4"/>
  <c r="AO11" i="4"/>
  <c r="CS41" i="1"/>
  <c r="CU41" i="1"/>
  <c r="CT10" i="1"/>
  <c r="AO18" i="4"/>
  <c r="DW41" i="1"/>
  <c r="DY41" i="1"/>
  <c r="DX10" i="1"/>
  <c r="AO13" i="4"/>
  <c r="AO36" i="4"/>
  <c r="AO35" i="4"/>
  <c r="AO34" i="4"/>
  <c r="AO33" i="4"/>
  <c r="AO25" i="4"/>
  <c r="AO17" i="4"/>
  <c r="AO21" i="4"/>
  <c r="AO20" i="4"/>
  <c r="AO19" i="4"/>
  <c r="AO26" i="4"/>
  <c r="AO40" i="4"/>
  <c r="AO32" i="4"/>
  <c r="AO24" i="4"/>
  <c r="AO16" i="4"/>
  <c r="AO37" i="4"/>
  <c r="AO12" i="4"/>
  <c r="AO39" i="4"/>
  <c r="AO31" i="4"/>
  <c r="AO23" i="4"/>
  <c r="AO15" i="4"/>
  <c r="AO38" i="4"/>
  <c r="AO30" i="4"/>
  <c r="AO22" i="4"/>
  <c r="AO14" i="4"/>
  <c r="BX11" i="1"/>
  <c r="BY11" i="1" s="1"/>
  <c r="CA11" i="1" s="1"/>
  <c r="BX12" i="1"/>
  <c r="BY12" i="1" s="1"/>
  <c r="CA12" i="1" s="1"/>
  <c r="BX13" i="1"/>
  <c r="BY13" i="1" s="1"/>
  <c r="CA13" i="1" s="1"/>
  <c r="BX14" i="1"/>
  <c r="BY14" i="1" s="1"/>
  <c r="CA14" i="1" s="1"/>
  <c r="BX15" i="1"/>
  <c r="BY15" i="1" s="1"/>
  <c r="CA15" i="1" s="1"/>
  <c r="BX16" i="1"/>
  <c r="BY16" i="1" s="1"/>
  <c r="CA16" i="1" s="1"/>
  <c r="BX17" i="1"/>
  <c r="BY17" i="1" s="1"/>
  <c r="CA17" i="1" s="1"/>
  <c r="BX18" i="1"/>
  <c r="BY18" i="1" s="1"/>
  <c r="CA18" i="1" s="1"/>
  <c r="BX19" i="1"/>
  <c r="BY19" i="1" s="1"/>
  <c r="CA19" i="1" s="1"/>
  <c r="BX20" i="1"/>
  <c r="BY20" i="1" s="1"/>
  <c r="CA20" i="1" s="1"/>
  <c r="BX21" i="1"/>
  <c r="BY21" i="1" s="1"/>
  <c r="CA21" i="1" s="1"/>
  <c r="BX22" i="1"/>
  <c r="BY22" i="1" s="1"/>
  <c r="CA22" i="1" s="1"/>
  <c r="BX23" i="1"/>
  <c r="BY23" i="1" s="1"/>
  <c r="CA23" i="1" s="1"/>
  <c r="BX24" i="1"/>
  <c r="BY24" i="1" s="1"/>
  <c r="CA24" i="1" s="1"/>
  <c r="BX25" i="1"/>
  <c r="BY25" i="1" s="1"/>
  <c r="CA25" i="1" s="1"/>
  <c r="BX26" i="1"/>
  <c r="BY26" i="1" s="1"/>
  <c r="CA26" i="1" s="1"/>
  <c r="BX27" i="1"/>
  <c r="BY27" i="1" s="1"/>
  <c r="CA27" i="1" s="1"/>
  <c r="BX28" i="1"/>
  <c r="BY28" i="1" s="1"/>
  <c r="CA28" i="1" s="1"/>
  <c r="BX29" i="1"/>
  <c r="BY29" i="1" s="1"/>
  <c r="CA29" i="1" s="1"/>
  <c r="BX30" i="1"/>
  <c r="BY30" i="1" s="1"/>
  <c r="CA30" i="1" s="1"/>
  <c r="BX31" i="1"/>
  <c r="BY31" i="1" s="1"/>
  <c r="CA31" i="1" s="1"/>
  <c r="BX32" i="1"/>
  <c r="BY32" i="1" s="1"/>
  <c r="CA32" i="1" s="1"/>
  <c r="BX33" i="1"/>
  <c r="BY33" i="1" s="1"/>
  <c r="CA33" i="1" s="1"/>
  <c r="BX34" i="1"/>
  <c r="BY34" i="1" s="1"/>
  <c r="CA34" i="1" s="1"/>
  <c r="BX35" i="1"/>
  <c r="BY35" i="1" s="1"/>
  <c r="CA35" i="1" s="1"/>
  <c r="BX36" i="1"/>
  <c r="BY36" i="1" s="1"/>
  <c r="CA36" i="1" s="1"/>
  <c r="BX37" i="1"/>
  <c r="BY37" i="1" s="1"/>
  <c r="CA37" i="1" s="1"/>
  <c r="BX38" i="1"/>
  <c r="BY38" i="1" s="1"/>
  <c r="CA38" i="1" s="1"/>
  <c r="BX39" i="1"/>
  <c r="BY39" i="1" s="1"/>
  <c r="CA39" i="1" s="1"/>
  <c r="BX40" i="1"/>
  <c r="BY40" i="1" s="1"/>
  <c r="CA40" i="1" s="1"/>
  <c r="BZ16" i="1" l="1"/>
  <c r="BZ15" i="1"/>
  <c r="BZ19" i="1"/>
  <c r="BZ33" i="1"/>
  <c r="BZ32" i="1"/>
  <c r="BZ39" i="1"/>
  <c r="BZ23" i="1"/>
  <c r="BZ30" i="1"/>
  <c r="BZ22" i="1"/>
  <c r="BZ14" i="1"/>
  <c r="BZ26" i="1"/>
  <c r="BZ40" i="1"/>
  <c r="BZ24" i="1"/>
  <c r="BZ31" i="1"/>
  <c r="BZ38" i="1"/>
  <c r="BZ37" i="1"/>
  <c r="BZ29" i="1"/>
  <c r="BZ21" i="1"/>
  <c r="BZ13" i="1"/>
  <c r="BZ35" i="1"/>
  <c r="BZ34" i="1"/>
  <c r="BZ36" i="1"/>
  <c r="BZ28" i="1"/>
  <c r="BZ20" i="1"/>
  <c r="BZ12" i="1"/>
  <c r="BZ11" i="1"/>
  <c r="BZ18" i="1"/>
  <c r="BZ27" i="1"/>
  <c r="BZ25" i="1"/>
  <c r="BZ17" i="1"/>
  <c r="F11" i="6"/>
  <c r="G11" i="6" s="1"/>
  <c r="I11" i="6" s="1"/>
  <c r="J11" i="6"/>
  <c r="K11" i="6" s="1"/>
  <c r="F12" i="6"/>
  <c r="G12" i="6" s="1"/>
  <c r="I12" i="6" s="1"/>
  <c r="J12" i="6"/>
  <c r="K12" i="6" s="1"/>
  <c r="F13" i="6"/>
  <c r="G13" i="6" s="1"/>
  <c r="I13" i="6" s="1"/>
  <c r="J13" i="6"/>
  <c r="K13" i="6" s="1"/>
  <c r="F14" i="6"/>
  <c r="G14" i="6" s="1"/>
  <c r="I14" i="6" s="1"/>
  <c r="J14" i="6"/>
  <c r="K14" i="6" s="1"/>
  <c r="F15" i="6"/>
  <c r="G15" i="6" s="1"/>
  <c r="I15" i="6" s="1"/>
  <c r="J15" i="6"/>
  <c r="K15" i="6" s="1"/>
  <c r="F16" i="6"/>
  <c r="G16" i="6" s="1"/>
  <c r="I16" i="6" s="1"/>
  <c r="J16" i="6"/>
  <c r="K16" i="6" s="1"/>
  <c r="F17" i="6"/>
  <c r="G17" i="6" s="1"/>
  <c r="I17" i="6" s="1"/>
  <c r="J17" i="6"/>
  <c r="K17" i="6" s="1"/>
  <c r="F18" i="6"/>
  <c r="G18" i="6" s="1"/>
  <c r="I18" i="6" s="1"/>
  <c r="J18" i="6"/>
  <c r="K18" i="6" s="1"/>
  <c r="F19" i="6"/>
  <c r="G19" i="6" s="1"/>
  <c r="I19" i="6" s="1"/>
  <c r="J19" i="6"/>
  <c r="K19" i="6" s="1"/>
  <c r="F20" i="6"/>
  <c r="G20" i="6" s="1"/>
  <c r="I20" i="6" s="1"/>
  <c r="J20" i="6"/>
  <c r="K20" i="6" s="1"/>
  <c r="F21" i="6"/>
  <c r="G21" i="6" s="1"/>
  <c r="I21" i="6" s="1"/>
  <c r="J21" i="6"/>
  <c r="K21" i="6" s="1"/>
  <c r="F22" i="6"/>
  <c r="G22" i="6" s="1"/>
  <c r="I22" i="6" s="1"/>
  <c r="J22" i="6"/>
  <c r="K22" i="6" s="1"/>
  <c r="F23" i="6"/>
  <c r="G23" i="6" s="1"/>
  <c r="I23" i="6" s="1"/>
  <c r="J23" i="6"/>
  <c r="K23" i="6" s="1"/>
  <c r="F24" i="6"/>
  <c r="G24" i="6" s="1"/>
  <c r="I24" i="6" s="1"/>
  <c r="J24" i="6"/>
  <c r="K24" i="6" s="1"/>
  <c r="F25" i="6"/>
  <c r="G25" i="6" s="1"/>
  <c r="I25" i="6" s="1"/>
  <c r="J25" i="6"/>
  <c r="K25" i="6" s="1"/>
  <c r="F26" i="6"/>
  <c r="G26" i="6" s="1"/>
  <c r="I26" i="6" s="1"/>
  <c r="J26" i="6"/>
  <c r="K26" i="6" s="1"/>
  <c r="F27" i="6"/>
  <c r="G27" i="6" s="1"/>
  <c r="I27" i="6" s="1"/>
  <c r="J27" i="6"/>
  <c r="K27" i="6" s="1"/>
  <c r="F28" i="6"/>
  <c r="G28" i="6" s="1"/>
  <c r="I28" i="6" s="1"/>
  <c r="J28" i="6"/>
  <c r="K28" i="6" s="1"/>
  <c r="F29" i="6"/>
  <c r="G29" i="6" s="1"/>
  <c r="I29" i="6" s="1"/>
  <c r="J29" i="6"/>
  <c r="K29" i="6" s="1"/>
  <c r="F30" i="6"/>
  <c r="G30" i="6" s="1"/>
  <c r="I30" i="6" s="1"/>
  <c r="J30" i="6"/>
  <c r="K30" i="6" s="1"/>
  <c r="F31" i="6"/>
  <c r="G31" i="6" s="1"/>
  <c r="I31" i="6" s="1"/>
  <c r="J31" i="6"/>
  <c r="K31" i="6" s="1"/>
  <c r="F32" i="6"/>
  <c r="G32" i="6" s="1"/>
  <c r="I32" i="6" s="1"/>
  <c r="J32" i="6"/>
  <c r="K32" i="6" s="1"/>
  <c r="F33" i="6"/>
  <c r="G33" i="6" s="1"/>
  <c r="I33" i="6" s="1"/>
  <c r="J33" i="6"/>
  <c r="K33" i="6" s="1"/>
  <c r="F34" i="6"/>
  <c r="G34" i="6" s="1"/>
  <c r="I34" i="6" s="1"/>
  <c r="J34" i="6"/>
  <c r="K34" i="6" s="1"/>
  <c r="F35" i="6"/>
  <c r="G35" i="6" s="1"/>
  <c r="I35" i="6" s="1"/>
  <c r="J35" i="6"/>
  <c r="K35" i="6" s="1"/>
  <c r="F36" i="6"/>
  <c r="G36" i="6" s="1"/>
  <c r="I36" i="6" s="1"/>
  <c r="J36" i="6"/>
  <c r="K36" i="6" s="1"/>
  <c r="F37" i="6"/>
  <c r="G37" i="6" s="1"/>
  <c r="I37" i="6" s="1"/>
  <c r="J37" i="6"/>
  <c r="K37" i="6" s="1"/>
  <c r="F38" i="6"/>
  <c r="G38" i="6" s="1"/>
  <c r="I38" i="6" s="1"/>
  <c r="J38" i="6"/>
  <c r="K38" i="6" s="1"/>
  <c r="F39" i="6"/>
  <c r="G39" i="6" s="1"/>
  <c r="I39" i="6" s="1"/>
  <c r="J39" i="6"/>
  <c r="K39" i="6" s="1"/>
  <c r="Q11" i="6"/>
  <c r="R11" i="6" s="1"/>
  <c r="T11" i="6" s="1"/>
  <c r="U11" i="6"/>
  <c r="V11" i="6" s="1"/>
  <c r="Q12" i="6"/>
  <c r="R12" i="6" s="1"/>
  <c r="T12" i="6" s="1"/>
  <c r="U12" i="6"/>
  <c r="V12" i="6" s="1"/>
  <c r="Q13" i="6"/>
  <c r="R13" i="6" s="1"/>
  <c r="T13" i="6" s="1"/>
  <c r="U13" i="6"/>
  <c r="V13" i="6" s="1"/>
  <c r="Q14" i="6"/>
  <c r="R14" i="6" s="1"/>
  <c r="T14" i="6" s="1"/>
  <c r="U14" i="6"/>
  <c r="V14" i="6" s="1"/>
  <c r="Q15" i="6"/>
  <c r="R15" i="6" s="1"/>
  <c r="T15" i="6" s="1"/>
  <c r="U15" i="6"/>
  <c r="V15" i="6" s="1"/>
  <c r="Q16" i="6"/>
  <c r="R16" i="6" s="1"/>
  <c r="T16" i="6" s="1"/>
  <c r="U16" i="6"/>
  <c r="V16" i="6" s="1"/>
  <c r="Q17" i="6"/>
  <c r="R17" i="6" s="1"/>
  <c r="T17" i="6" s="1"/>
  <c r="U17" i="6"/>
  <c r="V17" i="6" s="1"/>
  <c r="Q18" i="6"/>
  <c r="R18" i="6" s="1"/>
  <c r="T18" i="6" s="1"/>
  <c r="U18" i="6"/>
  <c r="V18" i="6" s="1"/>
  <c r="Q19" i="6"/>
  <c r="R19" i="6" s="1"/>
  <c r="T19" i="6" s="1"/>
  <c r="U19" i="6"/>
  <c r="V19" i="6" s="1"/>
  <c r="Q20" i="6"/>
  <c r="R20" i="6" s="1"/>
  <c r="T20" i="6" s="1"/>
  <c r="U20" i="6"/>
  <c r="V20" i="6" s="1"/>
  <c r="Q21" i="6"/>
  <c r="R21" i="6" s="1"/>
  <c r="T21" i="6" s="1"/>
  <c r="U21" i="6"/>
  <c r="V21" i="6" s="1"/>
  <c r="Q22" i="6"/>
  <c r="R22" i="6" s="1"/>
  <c r="T22" i="6" s="1"/>
  <c r="U22" i="6"/>
  <c r="V22" i="6" s="1"/>
  <c r="Q23" i="6"/>
  <c r="R23" i="6" s="1"/>
  <c r="T23" i="6" s="1"/>
  <c r="U23" i="6"/>
  <c r="V23" i="6" s="1"/>
  <c r="Q24" i="6"/>
  <c r="R24" i="6" s="1"/>
  <c r="T24" i="6" s="1"/>
  <c r="U24" i="6"/>
  <c r="V24" i="6" s="1"/>
  <c r="Q25" i="6"/>
  <c r="R25" i="6" s="1"/>
  <c r="T25" i="6" s="1"/>
  <c r="U25" i="6"/>
  <c r="V25" i="6" s="1"/>
  <c r="Q26" i="6"/>
  <c r="R26" i="6" s="1"/>
  <c r="T26" i="6" s="1"/>
  <c r="U26" i="6"/>
  <c r="V26" i="6" s="1"/>
  <c r="Q27" i="6"/>
  <c r="R27" i="6" s="1"/>
  <c r="T27" i="6" s="1"/>
  <c r="U27" i="6"/>
  <c r="V27" i="6" s="1"/>
  <c r="Q28" i="6"/>
  <c r="R28" i="6" s="1"/>
  <c r="T28" i="6" s="1"/>
  <c r="U28" i="6"/>
  <c r="V28" i="6" s="1"/>
  <c r="Q29" i="6"/>
  <c r="R29" i="6" s="1"/>
  <c r="T29" i="6" s="1"/>
  <c r="U29" i="6"/>
  <c r="V29" i="6" s="1"/>
  <c r="Q30" i="6"/>
  <c r="R30" i="6" s="1"/>
  <c r="T30" i="6" s="1"/>
  <c r="U30" i="6"/>
  <c r="V30" i="6" s="1"/>
  <c r="Q31" i="6"/>
  <c r="R31" i="6" s="1"/>
  <c r="T31" i="6" s="1"/>
  <c r="U31" i="6"/>
  <c r="V31" i="6" s="1"/>
  <c r="Q32" i="6"/>
  <c r="R32" i="6" s="1"/>
  <c r="T32" i="6" s="1"/>
  <c r="U32" i="6"/>
  <c r="V32" i="6" s="1"/>
  <c r="Q33" i="6"/>
  <c r="R33" i="6" s="1"/>
  <c r="T33" i="6" s="1"/>
  <c r="U33" i="6"/>
  <c r="V33" i="6" s="1"/>
  <c r="Q34" i="6"/>
  <c r="R34" i="6" s="1"/>
  <c r="T34" i="6" s="1"/>
  <c r="U34" i="6"/>
  <c r="V34" i="6" s="1"/>
  <c r="Q35" i="6"/>
  <c r="R35" i="6" s="1"/>
  <c r="T35" i="6" s="1"/>
  <c r="U35" i="6"/>
  <c r="V35" i="6" s="1"/>
  <c r="Q36" i="6"/>
  <c r="R36" i="6" s="1"/>
  <c r="T36" i="6" s="1"/>
  <c r="U36" i="6"/>
  <c r="V36" i="6" s="1"/>
  <c r="Q37" i="6"/>
  <c r="R37" i="6" s="1"/>
  <c r="T37" i="6" s="1"/>
  <c r="U37" i="6"/>
  <c r="V37" i="6" s="1"/>
  <c r="Q38" i="6"/>
  <c r="R38" i="6" s="1"/>
  <c r="T38" i="6" s="1"/>
  <c r="U38" i="6"/>
  <c r="V38" i="6" s="1"/>
  <c r="Q39" i="6"/>
  <c r="R39" i="6" s="1"/>
  <c r="T39" i="6" s="1"/>
  <c r="U39" i="6"/>
  <c r="V39" i="6" s="1"/>
  <c r="Q40" i="6"/>
  <c r="R40" i="6" s="1"/>
  <c r="T40" i="6" s="1"/>
  <c r="U40" i="6"/>
  <c r="V40" i="6" s="1"/>
  <c r="AB11" i="6"/>
  <c r="AC11" i="6" s="1"/>
  <c r="AE11" i="6" s="1"/>
  <c r="AF11" i="6"/>
  <c r="AG11" i="6" s="1"/>
  <c r="AB12" i="6"/>
  <c r="AC12" i="6" s="1"/>
  <c r="AE12" i="6" s="1"/>
  <c r="AF12" i="6"/>
  <c r="AG12" i="6" s="1"/>
  <c r="AB13" i="6"/>
  <c r="AC13" i="6" s="1"/>
  <c r="AE13" i="6" s="1"/>
  <c r="AF13" i="6"/>
  <c r="AG13" i="6" s="1"/>
  <c r="AB14" i="6"/>
  <c r="AC14" i="6" s="1"/>
  <c r="AE14" i="6" s="1"/>
  <c r="AF14" i="6"/>
  <c r="AG14" i="6" s="1"/>
  <c r="AB15" i="6"/>
  <c r="AC15" i="6" s="1"/>
  <c r="AE15" i="6" s="1"/>
  <c r="AF15" i="6"/>
  <c r="AG15" i="6" s="1"/>
  <c r="AB16" i="6"/>
  <c r="AC16" i="6" s="1"/>
  <c r="AE16" i="6" s="1"/>
  <c r="AF16" i="6"/>
  <c r="AG16" i="6" s="1"/>
  <c r="AB17" i="6"/>
  <c r="AC17" i="6" s="1"/>
  <c r="AE17" i="6" s="1"/>
  <c r="AF17" i="6"/>
  <c r="AG17" i="6" s="1"/>
  <c r="AB18" i="6"/>
  <c r="AC18" i="6" s="1"/>
  <c r="AE18" i="6" s="1"/>
  <c r="AF18" i="6"/>
  <c r="AG18" i="6" s="1"/>
  <c r="AB19" i="6"/>
  <c r="AC19" i="6" s="1"/>
  <c r="AE19" i="6" s="1"/>
  <c r="AF19" i="6"/>
  <c r="AG19" i="6" s="1"/>
  <c r="AB20" i="6"/>
  <c r="AC20" i="6" s="1"/>
  <c r="AE20" i="6" s="1"/>
  <c r="AF20" i="6"/>
  <c r="AG20" i="6" s="1"/>
  <c r="AB21" i="6"/>
  <c r="AC21" i="6" s="1"/>
  <c r="AE21" i="6" s="1"/>
  <c r="AF21" i="6"/>
  <c r="AG21" i="6" s="1"/>
  <c r="AB22" i="6"/>
  <c r="AC22" i="6" s="1"/>
  <c r="AE22" i="6" s="1"/>
  <c r="AF22" i="6"/>
  <c r="AG22" i="6" s="1"/>
  <c r="AB23" i="6"/>
  <c r="AC23" i="6" s="1"/>
  <c r="AE23" i="6" s="1"/>
  <c r="AF23" i="6"/>
  <c r="AG23" i="6" s="1"/>
  <c r="AB24" i="6"/>
  <c r="AC24" i="6" s="1"/>
  <c r="AE24" i="6" s="1"/>
  <c r="AF24" i="6"/>
  <c r="AG24" i="6" s="1"/>
  <c r="AB25" i="6"/>
  <c r="AE25" i="6" s="1"/>
  <c r="AG25" i="6"/>
  <c r="AB26" i="6"/>
  <c r="AC26" i="6" s="1"/>
  <c r="AE26" i="6" s="1"/>
  <c r="AF26" i="6"/>
  <c r="AG26" i="6" s="1"/>
  <c r="AB27" i="6"/>
  <c r="AC27" i="6" s="1"/>
  <c r="AE27" i="6" s="1"/>
  <c r="AF27" i="6"/>
  <c r="AG27" i="6" s="1"/>
  <c r="AB28" i="6"/>
  <c r="AC28" i="6" s="1"/>
  <c r="AE28" i="6" s="1"/>
  <c r="AF28" i="6"/>
  <c r="AG28" i="6" s="1"/>
  <c r="AB29" i="6"/>
  <c r="AC29" i="6" s="1"/>
  <c r="AE29" i="6" s="1"/>
  <c r="AF29" i="6"/>
  <c r="AG29" i="6" s="1"/>
  <c r="AB30" i="6"/>
  <c r="AC30" i="6" s="1"/>
  <c r="AE30" i="6" s="1"/>
  <c r="AF30" i="6"/>
  <c r="AG30" i="6" s="1"/>
  <c r="AB31" i="6"/>
  <c r="AC31" i="6" s="1"/>
  <c r="AE31" i="6" s="1"/>
  <c r="AF31" i="6"/>
  <c r="AG31" i="6" s="1"/>
  <c r="AB32" i="6"/>
  <c r="AC32" i="6" s="1"/>
  <c r="AE32" i="6" s="1"/>
  <c r="AF32" i="6"/>
  <c r="AG32" i="6" s="1"/>
  <c r="AB33" i="6"/>
  <c r="AC33" i="6" s="1"/>
  <c r="AE33" i="6" s="1"/>
  <c r="AF33" i="6"/>
  <c r="AG33" i="6" s="1"/>
  <c r="AB34" i="6"/>
  <c r="AC34" i="6" s="1"/>
  <c r="AE34" i="6" s="1"/>
  <c r="AF34" i="6"/>
  <c r="AG34" i="6" s="1"/>
  <c r="AB35" i="6"/>
  <c r="AC35" i="6" s="1"/>
  <c r="AE35" i="6" s="1"/>
  <c r="AF35" i="6"/>
  <c r="AG35" i="6" s="1"/>
  <c r="AB36" i="6"/>
  <c r="AC36" i="6" s="1"/>
  <c r="AE36" i="6" s="1"/>
  <c r="AF36" i="6"/>
  <c r="AG36" i="6" s="1"/>
  <c r="AB37" i="6"/>
  <c r="AC37" i="6" s="1"/>
  <c r="AE37" i="6" s="1"/>
  <c r="AF37" i="6"/>
  <c r="AG37" i="6" s="1"/>
  <c r="AB38" i="6"/>
  <c r="AC38" i="6" s="1"/>
  <c r="AE38" i="6" s="1"/>
  <c r="AF38" i="6"/>
  <c r="AG38" i="6" s="1"/>
  <c r="AB39" i="6"/>
  <c r="AC39" i="6" s="1"/>
  <c r="AE39" i="6" s="1"/>
  <c r="AF39" i="6"/>
  <c r="AG39" i="6" s="1"/>
  <c r="AM11" i="6"/>
  <c r="AN11" i="6" s="1"/>
  <c r="AP11" i="6" s="1"/>
  <c r="AQ11" i="6"/>
  <c r="AR11" i="6" s="1"/>
  <c r="AM12" i="6"/>
  <c r="AN12" i="6" s="1"/>
  <c r="AP12" i="6" s="1"/>
  <c r="AQ12" i="6"/>
  <c r="AR12" i="6" s="1"/>
  <c r="AM13" i="6"/>
  <c r="AN13" i="6" s="1"/>
  <c r="AP13" i="6" s="1"/>
  <c r="AQ13" i="6"/>
  <c r="AR13" i="6" s="1"/>
  <c r="AM14" i="6"/>
  <c r="AN14" i="6" s="1"/>
  <c r="AP14" i="6" s="1"/>
  <c r="AQ14" i="6"/>
  <c r="AR14" i="6" s="1"/>
  <c r="AM15" i="6"/>
  <c r="AN15" i="6" s="1"/>
  <c r="AP15" i="6" s="1"/>
  <c r="AQ15" i="6"/>
  <c r="AR15" i="6" s="1"/>
  <c r="AM16" i="6"/>
  <c r="AN16" i="6" s="1"/>
  <c r="AP16" i="6" s="1"/>
  <c r="AQ16" i="6"/>
  <c r="AR16" i="6" s="1"/>
  <c r="AM17" i="6"/>
  <c r="AN17" i="6" s="1"/>
  <c r="AP17" i="6" s="1"/>
  <c r="AQ17" i="6"/>
  <c r="AR17" i="6" s="1"/>
  <c r="AM18" i="6"/>
  <c r="AN18" i="6" s="1"/>
  <c r="AP18" i="6" s="1"/>
  <c r="AQ18" i="6"/>
  <c r="AR18" i="6" s="1"/>
  <c r="AM19" i="6"/>
  <c r="AN19" i="6" s="1"/>
  <c r="AP19" i="6" s="1"/>
  <c r="AQ19" i="6"/>
  <c r="AR19" i="6" s="1"/>
  <c r="AM20" i="6"/>
  <c r="AN20" i="6" s="1"/>
  <c r="AP20" i="6" s="1"/>
  <c r="AQ20" i="6"/>
  <c r="AR20" i="6" s="1"/>
  <c r="AM21" i="6"/>
  <c r="AN21" i="6" s="1"/>
  <c r="AP21" i="6" s="1"/>
  <c r="AQ21" i="6"/>
  <c r="AR21" i="6" s="1"/>
  <c r="AM22" i="6"/>
  <c r="AN22" i="6" s="1"/>
  <c r="AP22" i="6" s="1"/>
  <c r="AQ22" i="6"/>
  <c r="AR22" i="6" s="1"/>
  <c r="AM23" i="6"/>
  <c r="AN23" i="6" s="1"/>
  <c r="AP23" i="6" s="1"/>
  <c r="AQ23" i="6"/>
  <c r="AR23" i="6" s="1"/>
  <c r="AM24" i="6"/>
  <c r="AN24" i="6" s="1"/>
  <c r="AP24" i="6" s="1"/>
  <c r="AQ24" i="6"/>
  <c r="AR24" i="6" s="1"/>
  <c r="AM25" i="6"/>
  <c r="AN25" i="6" s="1"/>
  <c r="AP25" i="6" s="1"/>
  <c r="AQ25" i="6"/>
  <c r="AR25" i="6" s="1"/>
  <c r="AM26" i="6"/>
  <c r="AN26" i="6" s="1"/>
  <c r="AP26" i="6" s="1"/>
  <c r="AQ26" i="6"/>
  <c r="AR26" i="6" s="1"/>
  <c r="AM27" i="6"/>
  <c r="AN27" i="6" s="1"/>
  <c r="AP27" i="6" s="1"/>
  <c r="AQ27" i="6"/>
  <c r="AR27" i="6" s="1"/>
  <c r="AM28" i="6"/>
  <c r="AN28" i="6" s="1"/>
  <c r="AP28" i="6" s="1"/>
  <c r="AQ28" i="6"/>
  <c r="AR28" i="6" s="1"/>
  <c r="AM29" i="6"/>
  <c r="AN29" i="6" s="1"/>
  <c r="AP29" i="6" s="1"/>
  <c r="AQ29" i="6"/>
  <c r="AR29" i="6" s="1"/>
  <c r="AM30" i="6"/>
  <c r="AN30" i="6" s="1"/>
  <c r="AP30" i="6" s="1"/>
  <c r="AQ30" i="6"/>
  <c r="AR30" i="6" s="1"/>
  <c r="AM31" i="6"/>
  <c r="AN31" i="6" s="1"/>
  <c r="AP31" i="6" s="1"/>
  <c r="AQ31" i="6"/>
  <c r="AR31" i="6" s="1"/>
  <c r="AM32" i="6"/>
  <c r="AN32" i="6" s="1"/>
  <c r="AP32" i="6" s="1"/>
  <c r="AQ32" i="6"/>
  <c r="AR32" i="6" s="1"/>
  <c r="AM33" i="6"/>
  <c r="AN33" i="6" s="1"/>
  <c r="AP33" i="6" s="1"/>
  <c r="AQ33" i="6"/>
  <c r="AR33" i="6" s="1"/>
  <c r="AM34" i="6"/>
  <c r="AN34" i="6" s="1"/>
  <c r="AP34" i="6" s="1"/>
  <c r="AQ34" i="6"/>
  <c r="AR34" i="6" s="1"/>
  <c r="AM35" i="6"/>
  <c r="AN35" i="6" s="1"/>
  <c r="AP35" i="6" s="1"/>
  <c r="AQ35" i="6"/>
  <c r="AR35" i="6" s="1"/>
  <c r="AM36" i="6"/>
  <c r="AN36" i="6" s="1"/>
  <c r="AP36" i="6" s="1"/>
  <c r="AQ36" i="6"/>
  <c r="AR36" i="6" s="1"/>
  <c r="AM37" i="6"/>
  <c r="AN37" i="6" s="1"/>
  <c r="AP37" i="6" s="1"/>
  <c r="AQ37" i="6"/>
  <c r="AR37" i="6" s="1"/>
  <c r="AM38" i="6"/>
  <c r="AN38" i="6" s="1"/>
  <c r="AP38" i="6" s="1"/>
  <c r="AQ38" i="6"/>
  <c r="AR38" i="6" s="1"/>
  <c r="AM39" i="6"/>
  <c r="AN39" i="6" s="1"/>
  <c r="AP39" i="6" s="1"/>
  <c r="AQ39" i="6"/>
  <c r="AR39" i="6" s="1"/>
  <c r="AM40" i="6"/>
  <c r="AN40" i="6" s="1"/>
  <c r="AP40" i="6" s="1"/>
  <c r="AQ40" i="6"/>
  <c r="AR40" i="6" s="1"/>
  <c r="AX11" i="6"/>
  <c r="AY11" i="6" s="1"/>
  <c r="BA11" i="6" s="1"/>
  <c r="BB11" i="6"/>
  <c r="BC11" i="6" s="1"/>
  <c r="AX12" i="6"/>
  <c r="AY12" i="6" s="1"/>
  <c r="BA12" i="6" s="1"/>
  <c r="BB12" i="6"/>
  <c r="BC12" i="6" s="1"/>
  <c r="AX13" i="6"/>
  <c r="AY13" i="6" s="1"/>
  <c r="BA13" i="6" s="1"/>
  <c r="BB13" i="6"/>
  <c r="BC13" i="6" s="1"/>
  <c r="AX14" i="6"/>
  <c r="AY14" i="6" s="1"/>
  <c r="BA14" i="6" s="1"/>
  <c r="BB14" i="6"/>
  <c r="BC14" i="6" s="1"/>
  <c r="AX15" i="6"/>
  <c r="AY15" i="6" s="1"/>
  <c r="BA15" i="6" s="1"/>
  <c r="BB15" i="6"/>
  <c r="BC15" i="6" s="1"/>
  <c r="AX16" i="6"/>
  <c r="AY16" i="6" s="1"/>
  <c r="BA16" i="6" s="1"/>
  <c r="BB16" i="6"/>
  <c r="BC16" i="6" s="1"/>
  <c r="AX17" i="6"/>
  <c r="AY17" i="6" s="1"/>
  <c r="BA17" i="6" s="1"/>
  <c r="BB17" i="6"/>
  <c r="BC17" i="6" s="1"/>
  <c r="AX18" i="6"/>
  <c r="AY18" i="6" s="1"/>
  <c r="BA18" i="6" s="1"/>
  <c r="BB18" i="6"/>
  <c r="BC18" i="6" s="1"/>
  <c r="AX19" i="6"/>
  <c r="AY19" i="6" s="1"/>
  <c r="BA19" i="6" s="1"/>
  <c r="BB19" i="6"/>
  <c r="BC19" i="6" s="1"/>
  <c r="AX20" i="6"/>
  <c r="AY20" i="6" s="1"/>
  <c r="BA20" i="6" s="1"/>
  <c r="BB20" i="6"/>
  <c r="BC20" i="6" s="1"/>
  <c r="AX21" i="6"/>
  <c r="AY21" i="6" s="1"/>
  <c r="BA21" i="6" s="1"/>
  <c r="BB21" i="6"/>
  <c r="BC21" i="6" s="1"/>
  <c r="AX22" i="6"/>
  <c r="AY22" i="6" s="1"/>
  <c r="BA22" i="6" s="1"/>
  <c r="BB22" i="6"/>
  <c r="BC22" i="6" s="1"/>
  <c r="AX23" i="6"/>
  <c r="AY23" i="6" s="1"/>
  <c r="BA23" i="6" s="1"/>
  <c r="BB23" i="6"/>
  <c r="BC23" i="6" s="1"/>
  <c r="AX24" i="6"/>
  <c r="AY24" i="6" s="1"/>
  <c r="BA24" i="6" s="1"/>
  <c r="BB24" i="6"/>
  <c r="BC24" i="6" s="1"/>
  <c r="AX25" i="6"/>
  <c r="AY25" i="6" s="1"/>
  <c r="BA25" i="6" s="1"/>
  <c r="BB25" i="6"/>
  <c r="BC25" i="6" s="1"/>
  <c r="AX26" i="6"/>
  <c r="AY26" i="6" s="1"/>
  <c r="BA26" i="6" s="1"/>
  <c r="BB26" i="6"/>
  <c r="BC26" i="6" s="1"/>
  <c r="AX27" i="6"/>
  <c r="AY27" i="6" s="1"/>
  <c r="BA27" i="6" s="1"/>
  <c r="BB27" i="6"/>
  <c r="BC27" i="6" s="1"/>
  <c r="AX28" i="6"/>
  <c r="AY28" i="6" s="1"/>
  <c r="BA28" i="6" s="1"/>
  <c r="BB28" i="6"/>
  <c r="BC28" i="6" s="1"/>
  <c r="AX29" i="6"/>
  <c r="AY29" i="6" s="1"/>
  <c r="BA29" i="6" s="1"/>
  <c r="BB29" i="6"/>
  <c r="BC29" i="6" s="1"/>
  <c r="AX30" i="6"/>
  <c r="AY30" i="6" s="1"/>
  <c r="BA30" i="6" s="1"/>
  <c r="BB30" i="6"/>
  <c r="BC30" i="6" s="1"/>
  <c r="AX31" i="6"/>
  <c r="AY31" i="6" s="1"/>
  <c r="BA31" i="6" s="1"/>
  <c r="BB31" i="6"/>
  <c r="BC31" i="6" s="1"/>
  <c r="AX32" i="6"/>
  <c r="AY32" i="6" s="1"/>
  <c r="BA32" i="6" s="1"/>
  <c r="BB32" i="6"/>
  <c r="BC32" i="6" s="1"/>
  <c r="AX33" i="6"/>
  <c r="AY33" i="6" s="1"/>
  <c r="BA33" i="6" s="1"/>
  <c r="BB33" i="6"/>
  <c r="BC33" i="6" s="1"/>
  <c r="AX34" i="6"/>
  <c r="AY34" i="6" s="1"/>
  <c r="BA34" i="6" s="1"/>
  <c r="BB34" i="6"/>
  <c r="BC34" i="6" s="1"/>
  <c r="AX35" i="6"/>
  <c r="AY35" i="6" s="1"/>
  <c r="BA35" i="6" s="1"/>
  <c r="BB35" i="6"/>
  <c r="BC35" i="6" s="1"/>
  <c r="AX36" i="6"/>
  <c r="AY36" i="6" s="1"/>
  <c r="BA36" i="6" s="1"/>
  <c r="BB36" i="6"/>
  <c r="BC36" i="6" s="1"/>
  <c r="AX37" i="6"/>
  <c r="AY37" i="6" s="1"/>
  <c r="BA37" i="6" s="1"/>
  <c r="BB37" i="6"/>
  <c r="BC37" i="6" s="1"/>
  <c r="AX38" i="6"/>
  <c r="AY38" i="6" s="1"/>
  <c r="BA38" i="6" s="1"/>
  <c r="BB38" i="6"/>
  <c r="BC38" i="6" s="1"/>
  <c r="AX39" i="6"/>
  <c r="AY39" i="6" s="1"/>
  <c r="BA39" i="6" s="1"/>
  <c r="BB39" i="6"/>
  <c r="BC39" i="6" s="1"/>
  <c r="AX40" i="6"/>
  <c r="AY40" i="6" s="1"/>
  <c r="BA40" i="6" s="1"/>
  <c r="BB40" i="6"/>
  <c r="BC40" i="6" s="1"/>
  <c r="BI11" i="6"/>
  <c r="BJ11" i="6" s="1"/>
  <c r="BL11" i="6" s="1"/>
  <c r="BM11" i="6"/>
  <c r="BN11" i="6" s="1"/>
  <c r="BI12" i="6"/>
  <c r="BJ12" i="6" s="1"/>
  <c r="BL12" i="6" s="1"/>
  <c r="BM12" i="6"/>
  <c r="BN12" i="6" s="1"/>
  <c r="BI13" i="6"/>
  <c r="BJ13" i="6" s="1"/>
  <c r="BL13" i="6" s="1"/>
  <c r="BM13" i="6"/>
  <c r="BN13" i="6" s="1"/>
  <c r="BI14" i="6"/>
  <c r="BJ14" i="6" s="1"/>
  <c r="BL14" i="6" s="1"/>
  <c r="BM14" i="6"/>
  <c r="BN14" i="6" s="1"/>
  <c r="BI15" i="6"/>
  <c r="BJ15" i="6" s="1"/>
  <c r="BL15" i="6" s="1"/>
  <c r="BM15" i="6"/>
  <c r="BN15" i="6" s="1"/>
  <c r="BI16" i="6"/>
  <c r="BJ16" i="6" s="1"/>
  <c r="BL16" i="6" s="1"/>
  <c r="BM16" i="6"/>
  <c r="BN16" i="6" s="1"/>
  <c r="BI17" i="6"/>
  <c r="BJ17" i="6" s="1"/>
  <c r="BL17" i="6" s="1"/>
  <c r="BM17" i="6"/>
  <c r="BN17" i="6" s="1"/>
  <c r="BI18" i="6"/>
  <c r="BJ18" i="6" s="1"/>
  <c r="BL18" i="6" s="1"/>
  <c r="BM18" i="6"/>
  <c r="BN18" i="6" s="1"/>
  <c r="BI19" i="6"/>
  <c r="BJ19" i="6" s="1"/>
  <c r="BL19" i="6" s="1"/>
  <c r="BM19" i="6"/>
  <c r="BN19" i="6" s="1"/>
  <c r="BI20" i="6"/>
  <c r="BJ20" i="6" s="1"/>
  <c r="BL20" i="6" s="1"/>
  <c r="BM20" i="6"/>
  <c r="BN20" i="6" s="1"/>
  <c r="BI21" i="6"/>
  <c r="BJ21" i="6" s="1"/>
  <c r="BL21" i="6" s="1"/>
  <c r="BM21" i="6"/>
  <c r="BN21" i="6" s="1"/>
  <c r="BI22" i="6"/>
  <c r="BJ22" i="6" s="1"/>
  <c r="BL22" i="6" s="1"/>
  <c r="BM22" i="6"/>
  <c r="BN22" i="6" s="1"/>
  <c r="BI23" i="6"/>
  <c r="BJ23" i="6" s="1"/>
  <c r="BL23" i="6" s="1"/>
  <c r="BM23" i="6"/>
  <c r="BN23" i="6" s="1"/>
  <c r="BI24" i="6"/>
  <c r="BJ24" i="6" s="1"/>
  <c r="BL24" i="6" s="1"/>
  <c r="BM24" i="6"/>
  <c r="BN24" i="6" s="1"/>
  <c r="BI25" i="6"/>
  <c r="BJ25" i="6" s="1"/>
  <c r="BL25" i="6" s="1"/>
  <c r="BM25" i="6"/>
  <c r="BN25" i="6" s="1"/>
  <c r="BI26" i="6"/>
  <c r="BJ26" i="6" s="1"/>
  <c r="BL26" i="6" s="1"/>
  <c r="BM26" i="6"/>
  <c r="BN26" i="6" s="1"/>
  <c r="BI27" i="6"/>
  <c r="BJ27" i="6" s="1"/>
  <c r="BL27" i="6" s="1"/>
  <c r="BM27" i="6"/>
  <c r="BN27" i="6" s="1"/>
  <c r="BI28" i="6"/>
  <c r="BJ28" i="6" s="1"/>
  <c r="BL28" i="6" s="1"/>
  <c r="BM28" i="6"/>
  <c r="BN28" i="6" s="1"/>
  <c r="BI29" i="6"/>
  <c r="BJ29" i="6" s="1"/>
  <c r="BL29" i="6" s="1"/>
  <c r="BM29" i="6"/>
  <c r="BN29" i="6" s="1"/>
  <c r="BI30" i="6"/>
  <c r="BJ30" i="6" s="1"/>
  <c r="BL30" i="6" s="1"/>
  <c r="BM30" i="6"/>
  <c r="BN30" i="6" s="1"/>
  <c r="BI31" i="6"/>
  <c r="BJ31" i="6" s="1"/>
  <c r="BL31" i="6" s="1"/>
  <c r="BM31" i="6"/>
  <c r="BN31" i="6" s="1"/>
  <c r="BI32" i="6"/>
  <c r="BJ32" i="6" s="1"/>
  <c r="BL32" i="6" s="1"/>
  <c r="BM32" i="6"/>
  <c r="BN32" i="6" s="1"/>
  <c r="BI33" i="6"/>
  <c r="BJ33" i="6" s="1"/>
  <c r="BL33" i="6" s="1"/>
  <c r="BM33" i="6"/>
  <c r="BN33" i="6" s="1"/>
  <c r="BI34" i="6"/>
  <c r="BJ34" i="6" s="1"/>
  <c r="BL34" i="6" s="1"/>
  <c r="BM34" i="6"/>
  <c r="BN34" i="6" s="1"/>
  <c r="BI35" i="6"/>
  <c r="BJ35" i="6" s="1"/>
  <c r="BL35" i="6" s="1"/>
  <c r="BM35" i="6"/>
  <c r="BN35" i="6" s="1"/>
  <c r="BI36" i="6"/>
  <c r="BJ36" i="6" s="1"/>
  <c r="BL36" i="6" s="1"/>
  <c r="BM36" i="6"/>
  <c r="BN36" i="6" s="1"/>
  <c r="BI37" i="6"/>
  <c r="BJ37" i="6" s="1"/>
  <c r="BL37" i="6" s="1"/>
  <c r="BM37" i="6"/>
  <c r="BN37" i="6" s="1"/>
  <c r="BI38" i="6"/>
  <c r="BJ38" i="6" s="1"/>
  <c r="BL38" i="6" s="1"/>
  <c r="BM38" i="6"/>
  <c r="BN38" i="6" s="1"/>
  <c r="BI39" i="6"/>
  <c r="BJ39" i="6" s="1"/>
  <c r="BL39" i="6" s="1"/>
  <c r="BM39" i="6"/>
  <c r="BN39" i="6" s="1"/>
  <c r="BI40" i="6"/>
  <c r="BJ40" i="6" s="1"/>
  <c r="BL40" i="6" s="1"/>
  <c r="BM40" i="6"/>
  <c r="BN40" i="6" s="1"/>
  <c r="BT11" i="6"/>
  <c r="BU11" i="6" s="1"/>
  <c r="BW11" i="6" s="1"/>
  <c r="BX11" i="6"/>
  <c r="BY11" i="6" s="1"/>
  <c r="BT12" i="6"/>
  <c r="BU12" i="6" s="1"/>
  <c r="BW12" i="6" s="1"/>
  <c r="BX12" i="6"/>
  <c r="BY12" i="6" s="1"/>
  <c r="BT13" i="6"/>
  <c r="BU13" i="6" s="1"/>
  <c r="BW13" i="6" s="1"/>
  <c r="BX13" i="6"/>
  <c r="BY13" i="6" s="1"/>
  <c r="BT14" i="6"/>
  <c r="BU14" i="6" s="1"/>
  <c r="BW14" i="6" s="1"/>
  <c r="BX14" i="6"/>
  <c r="BY14" i="6" s="1"/>
  <c r="BT15" i="6"/>
  <c r="BU15" i="6" s="1"/>
  <c r="BW15" i="6" s="1"/>
  <c r="BX15" i="6"/>
  <c r="BY15" i="6" s="1"/>
  <c r="BT16" i="6"/>
  <c r="BU16" i="6" s="1"/>
  <c r="BW16" i="6" s="1"/>
  <c r="BX16" i="6"/>
  <c r="BY16" i="6" s="1"/>
  <c r="BT17" i="6"/>
  <c r="BU17" i="6" s="1"/>
  <c r="BW17" i="6" s="1"/>
  <c r="BX17" i="6"/>
  <c r="BY17" i="6" s="1"/>
  <c r="BT18" i="6"/>
  <c r="BU18" i="6" s="1"/>
  <c r="BW18" i="6" s="1"/>
  <c r="BX18" i="6"/>
  <c r="BY18" i="6" s="1"/>
  <c r="BT19" i="6"/>
  <c r="BU19" i="6" s="1"/>
  <c r="BW19" i="6" s="1"/>
  <c r="BX19" i="6"/>
  <c r="BY19" i="6" s="1"/>
  <c r="BT20" i="6"/>
  <c r="BU20" i="6" s="1"/>
  <c r="BW20" i="6" s="1"/>
  <c r="BX20" i="6"/>
  <c r="BY20" i="6" s="1"/>
  <c r="BT21" i="6"/>
  <c r="BU21" i="6" s="1"/>
  <c r="BW21" i="6" s="1"/>
  <c r="BX21" i="6"/>
  <c r="BY21" i="6" s="1"/>
  <c r="BT22" i="6"/>
  <c r="BU22" i="6" s="1"/>
  <c r="BW22" i="6" s="1"/>
  <c r="BX22" i="6"/>
  <c r="BY22" i="6" s="1"/>
  <c r="BT23" i="6"/>
  <c r="BU23" i="6" s="1"/>
  <c r="BW23" i="6" s="1"/>
  <c r="BX23" i="6"/>
  <c r="BY23" i="6" s="1"/>
  <c r="BT24" i="6"/>
  <c r="BU24" i="6" s="1"/>
  <c r="BW24" i="6" s="1"/>
  <c r="BX24" i="6"/>
  <c r="BY24" i="6" s="1"/>
  <c r="BT25" i="6"/>
  <c r="BU25" i="6" s="1"/>
  <c r="BW25" i="6" s="1"/>
  <c r="BX25" i="6"/>
  <c r="BY25" i="6" s="1"/>
  <c r="BT26" i="6"/>
  <c r="BU26" i="6" s="1"/>
  <c r="BW26" i="6" s="1"/>
  <c r="BX26" i="6"/>
  <c r="BY26" i="6" s="1"/>
  <c r="BT27" i="6"/>
  <c r="BU27" i="6" s="1"/>
  <c r="BW27" i="6" s="1"/>
  <c r="BX27" i="6"/>
  <c r="BY27" i="6" s="1"/>
  <c r="BT28" i="6"/>
  <c r="BU28" i="6" s="1"/>
  <c r="BW28" i="6" s="1"/>
  <c r="BX28" i="6"/>
  <c r="BY28" i="6" s="1"/>
  <c r="BT29" i="6"/>
  <c r="BU29" i="6" s="1"/>
  <c r="BW29" i="6" s="1"/>
  <c r="BX29" i="6"/>
  <c r="BY29" i="6" s="1"/>
  <c r="BT30" i="6"/>
  <c r="BU30" i="6" s="1"/>
  <c r="BW30" i="6" s="1"/>
  <c r="BX30" i="6"/>
  <c r="BY30" i="6" s="1"/>
  <c r="BT31" i="6"/>
  <c r="BU31" i="6" s="1"/>
  <c r="BW31" i="6" s="1"/>
  <c r="BX31" i="6"/>
  <c r="BY31" i="6" s="1"/>
  <c r="BT32" i="6"/>
  <c r="BU32" i="6" s="1"/>
  <c r="BW32" i="6" s="1"/>
  <c r="BX32" i="6"/>
  <c r="BY32" i="6" s="1"/>
  <c r="BT33" i="6"/>
  <c r="BU33" i="6" s="1"/>
  <c r="BW33" i="6" s="1"/>
  <c r="BX33" i="6"/>
  <c r="BY33" i="6" s="1"/>
  <c r="BT34" i="6"/>
  <c r="BU34" i="6" s="1"/>
  <c r="BW34" i="6" s="1"/>
  <c r="BX34" i="6"/>
  <c r="BY34" i="6" s="1"/>
  <c r="BT35" i="6"/>
  <c r="BU35" i="6" s="1"/>
  <c r="BW35" i="6" s="1"/>
  <c r="BX35" i="6"/>
  <c r="BY35" i="6" s="1"/>
  <c r="BT36" i="6"/>
  <c r="BU36" i="6" s="1"/>
  <c r="BW36" i="6" s="1"/>
  <c r="BX36" i="6"/>
  <c r="BY36" i="6" s="1"/>
  <c r="BT37" i="6"/>
  <c r="BU37" i="6" s="1"/>
  <c r="BW37" i="6" s="1"/>
  <c r="BX37" i="6"/>
  <c r="BY37" i="6" s="1"/>
  <c r="BT38" i="6"/>
  <c r="BU38" i="6" s="1"/>
  <c r="BW38" i="6" s="1"/>
  <c r="BX38" i="6"/>
  <c r="BY38" i="6" s="1"/>
  <c r="BT39" i="6"/>
  <c r="BU39" i="6" s="1"/>
  <c r="BW39" i="6" s="1"/>
  <c r="BX39" i="6"/>
  <c r="BY39" i="6" s="1"/>
  <c r="BT40" i="6"/>
  <c r="BU40" i="6" s="1"/>
  <c r="BW40" i="6" s="1"/>
  <c r="BX40" i="6"/>
  <c r="BY40" i="6" s="1"/>
  <c r="CE11" i="6"/>
  <c r="CF11" i="6" s="1"/>
  <c r="CH11" i="6" s="1"/>
  <c r="CI11" i="6"/>
  <c r="CJ11" i="6" s="1"/>
  <c r="CE12" i="6"/>
  <c r="CF12" i="6" s="1"/>
  <c r="CH12" i="6" s="1"/>
  <c r="CI12" i="6"/>
  <c r="CJ12" i="6" s="1"/>
  <c r="CE13" i="6"/>
  <c r="CF13" i="6" s="1"/>
  <c r="CH13" i="6" s="1"/>
  <c r="CI13" i="6"/>
  <c r="CJ13" i="6" s="1"/>
  <c r="CE14" i="6"/>
  <c r="CF14" i="6" s="1"/>
  <c r="CH14" i="6" s="1"/>
  <c r="CI14" i="6"/>
  <c r="CJ14" i="6" s="1"/>
  <c r="CE15" i="6"/>
  <c r="CF15" i="6" s="1"/>
  <c r="CH15" i="6" s="1"/>
  <c r="CI15" i="6"/>
  <c r="CJ15" i="6" s="1"/>
  <c r="CE16" i="6"/>
  <c r="CF16" i="6" s="1"/>
  <c r="CH16" i="6" s="1"/>
  <c r="CI16" i="6"/>
  <c r="CJ16" i="6" s="1"/>
  <c r="CE17" i="6"/>
  <c r="CF17" i="6" s="1"/>
  <c r="CH17" i="6" s="1"/>
  <c r="CI17" i="6"/>
  <c r="CJ17" i="6" s="1"/>
  <c r="CE18" i="6"/>
  <c r="CF18" i="6" s="1"/>
  <c r="CH18" i="6" s="1"/>
  <c r="CI18" i="6"/>
  <c r="CJ18" i="6" s="1"/>
  <c r="CE19" i="6"/>
  <c r="CF19" i="6" s="1"/>
  <c r="CH19" i="6" s="1"/>
  <c r="CI19" i="6"/>
  <c r="CJ19" i="6" s="1"/>
  <c r="CE20" i="6"/>
  <c r="CF20" i="6" s="1"/>
  <c r="CH20" i="6" s="1"/>
  <c r="CI20" i="6"/>
  <c r="CJ20" i="6" s="1"/>
  <c r="CE21" i="6"/>
  <c r="CF21" i="6" s="1"/>
  <c r="CH21" i="6" s="1"/>
  <c r="CI21" i="6"/>
  <c r="CJ21" i="6" s="1"/>
  <c r="CE22" i="6"/>
  <c r="CF22" i="6" s="1"/>
  <c r="CH22" i="6" s="1"/>
  <c r="CI22" i="6"/>
  <c r="CJ22" i="6" s="1"/>
  <c r="CE23" i="6"/>
  <c r="CF23" i="6" s="1"/>
  <c r="CH23" i="6" s="1"/>
  <c r="CI23" i="6"/>
  <c r="CJ23" i="6" s="1"/>
  <c r="CE24" i="6"/>
  <c r="CF24" i="6" s="1"/>
  <c r="CH24" i="6" s="1"/>
  <c r="CI24" i="6"/>
  <c r="CJ24" i="6" s="1"/>
  <c r="CE25" i="6"/>
  <c r="CF25" i="6" s="1"/>
  <c r="CH25" i="6" s="1"/>
  <c r="CI25" i="6"/>
  <c r="CJ25" i="6" s="1"/>
  <c r="CE26" i="6"/>
  <c r="CF26" i="6" s="1"/>
  <c r="CH26" i="6" s="1"/>
  <c r="CI26" i="6"/>
  <c r="CJ26" i="6" s="1"/>
  <c r="CE27" i="6"/>
  <c r="CF27" i="6" s="1"/>
  <c r="CH27" i="6" s="1"/>
  <c r="CI27" i="6"/>
  <c r="CJ27" i="6" s="1"/>
  <c r="CE28" i="6"/>
  <c r="CF28" i="6" s="1"/>
  <c r="CH28" i="6" s="1"/>
  <c r="CI28" i="6"/>
  <c r="CJ28" i="6" s="1"/>
  <c r="CE29" i="6"/>
  <c r="CF29" i="6" s="1"/>
  <c r="CH29" i="6" s="1"/>
  <c r="CI29" i="6"/>
  <c r="CJ29" i="6" s="1"/>
  <c r="CE30" i="6"/>
  <c r="CF30" i="6" s="1"/>
  <c r="CH30" i="6" s="1"/>
  <c r="CI30" i="6"/>
  <c r="CJ30" i="6" s="1"/>
  <c r="CE31" i="6"/>
  <c r="CF31" i="6" s="1"/>
  <c r="CH31" i="6" s="1"/>
  <c r="CI31" i="6"/>
  <c r="CJ31" i="6" s="1"/>
  <c r="CE32" i="6"/>
  <c r="CF32" i="6" s="1"/>
  <c r="CH32" i="6" s="1"/>
  <c r="CI32" i="6"/>
  <c r="CJ32" i="6" s="1"/>
  <c r="CE33" i="6"/>
  <c r="CF33" i="6" s="1"/>
  <c r="CH33" i="6" s="1"/>
  <c r="CI33" i="6"/>
  <c r="CJ33" i="6" s="1"/>
  <c r="CE34" i="6"/>
  <c r="CF34" i="6" s="1"/>
  <c r="CH34" i="6" s="1"/>
  <c r="CI34" i="6"/>
  <c r="CJ34" i="6" s="1"/>
  <c r="CE35" i="6"/>
  <c r="CF35" i="6" s="1"/>
  <c r="CH35" i="6" s="1"/>
  <c r="CI35" i="6"/>
  <c r="CJ35" i="6" s="1"/>
  <c r="CE36" i="6"/>
  <c r="CF36" i="6" s="1"/>
  <c r="CH36" i="6" s="1"/>
  <c r="CI36" i="6"/>
  <c r="CJ36" i="6" s="1"/>
  <c r="CE37" i="6"/>
  <c r="CF37" i="6" s="1"/>
  <c r="CH37" i="6" s="1"/>
  <c r="CI37" i="6"/>
  <c r="CJ37" i="6" s="1"/>
  <c r="CE38" i="6"/>
  <c r="CF38" i="6" s="1"/>
  <c r="CH38" i="6" s="1"/>
  <c r="CI38" i="6"/>
  <c r="CJ38" i="6" s="1"/>
  <c r="CE39" i="6"/>
  <c r="CF39" i="6" s="1"/>
  <c r="CH39" i="6" s="1"/>
  <c r="CI39" i="6"/>
  <c r="CJ39" i="6" s="1"/>
  <c r="CE40" i="6"/>
  <c r="CF40" i="6" s="1"/>
  <c r="CH40" i="6" s="1"/>
  <c r="CI40" i="6"/>
  <c r="CJ40" i="6" s="1"/>
  <c r="CI10" i="6"/>
  <c r="CJ10" i="6" s="1"/>
  <c r="CE10" i="6"/>
  <c r="BX10" i="6"/>
  <c r="BY10" i="6" s="1"/>
  <c r="BT10" i="6"/>
  <c r="BM10" i="6"/>
  <c r="BN10" i="6" s="1"/>
  <c r="BI10" i="6"/>
  <c r="BB10" i="6"/>
  <c r="BC10" i="6" s="1"/>
  <c r="AX10" i="6"/>
  <c r="AQ10" i="6"/>
  <c r="AR10" i="6" s="1"/>
  <c r="AM10" i="6"/>
  <c r="AF10" i="6"/>
  <c r="AG10" i="6" s="1"/>
  <c r="AB10" i="6"/>
  <c r="U10" i="6"/>
  <c r="V10" i="6" s="1"/>
  <c r="Q10" i="6"/>
  <c r="J10" i="6"/>
  <c r="K10" i="6" s="1"/>
  <c r="F10" i="6"/>
  <c r="G10" i="6" s="1"/>
  <c r="I10" i="6" s="1"/>
  <c r="CG32" i="6" l="1"/>
  <c r="BV34" i="6"/>
  <c r="BK32" i="6"/>
  <c r="AO28" i="6"/>
  <c r="H36" i="6"/>
  <c r="G41" i="6"/>
  <c r="H10" i="6"/>
  <c r="CG28" i="6"/>
  <c r="BV38" i="6"/>
  <c r="BV14" i="6"/>
  <c r="BK28" i="6"/>
  <c r="BK12" i="6"/>
  <c r="AZ30" i="6"/>
  <c r="AO40" i="6"/>
  <c r="AO24" i="6"/>
  <c r="AO12" i="6"/>
  <c r="AD29" i="6"/>
  <c r="AD21" i="6"/>
  <c r="S39" i="6"/>
  <c r="S27" i="6"/>
  <c r="S15" i="6"/>
  <c r="H28" i="6"/>
  <c r="H20" i="6"/>
  <c r="R10" i="6"/>
  <c r="T10" i="6" s="1"/>
  <c r="Q41" i="6"/>
  <c r="BJ10" i="6"/>
  <c r="BL10" i="6" s="1"/>
  <c r="BI41" i="6"/>
  <c r="BC41" i="6"/>
  <c r="BB41" i="6"/>
  <c r="CG24" i="6"/>
  <c r="BV30" i="6"/>
  <c r="BK40" i="6"/>
  <c r="BK16" i="6"/>
  <c r="AZ34" i="6"/>
  <c r="AZ22" i="6"/>
  <c r="AO32" i="6"/>
  <c r="AO20" i="6"/>
  <c r="AD37" i="6"/>
  <c r="AD25" i="6"/>
  <c r="AD13" i="6"/>
  <c r="S31" i="6"/>
  <c r="S23" i="6"/>
  <c r="S11" i="6"/>
  <c r="H24" i="6"/>
  <c r="H12" i="6"/>
  <c r="U41" i="6"/>
  <c r="V41" i="6"/>
  <c r="BN41" i="6"/>
  <c r="BM41" i="6"/>
  <c r="CG39" i="6"/>
  <c r="CG35" i="6"/>
  <c r="CG31" i="6"/>
  <c r="CG27" i="6"/>
  <c r="CG23" i="6"/>
  <c r="CG19" i="6"/>
  <c r="CG15" i="6"/>
  <c r="CG11" i="6"/>
  <c r="BV37" i="6"/>
  <c r="BV33" i="6"/>
  <c r="BV29" i="6"/>
  <c r="BV25" i="6"/>
  <c r="BV21" i="6"/>
  <c r="BV17" i="6"/>
  <c r="BV13" i="6"/>
  <c r="BK39" i="6"/>
  <c r="BK35" i="6"/>
  <c r="BK31" i="6"/>
  <c r="BK27" i="6"/>
  <c r="BK23" i="6"/>
  <c r="BK19" i="6"/>
  <c r="BK15" i="6"/>
  <c r="BK11" i="6"/>
  <c r="AZ37" i="6"/>
  <c r="AZ33" i="6"/>
  <c r="AZ29" i="6"/>
  <c r="AZ25" i="6"/>
  <c r="AZ21" i="6"/>
  <c r="AZ17" i="6"/>
  <c r="AZ13" i="6"/>
  <c r="AO39" i="6"/>
  <c r="AO35" i="6"/>
  <c r="AO31" i="6"/>
  <c r="AO27" i="6"/>
  <c r="AO23" i="6"/>
  <c r="AO19" i="6"/>
  <c r="AO15" i="6"/>
  <c r="AO11" i="6"/>
  <c r="AD36" i="6"/>
  <c r="AD32" i="6"/>
  <c r="AD28" i="6"/>
  <c r="AD24" i="6"/>
  <c r="AD20" i="6"/>
  <c r="AD16" i="6"/>
  <c r="AD12" i="6"/>
  <c r="S38" i="6"/>
  <c r="S34" i="6"/>
  <c r="S30" i="6"/>
  <c r="S26" i="6"/>
  <c r="S22" i="6"/>
  <c r="S18" i="6"/>
  <c r="S14" i="6"/>
  <c r="H39" i="6"/>
  <c r="H35" i="6"/>
  <c r="H31" i="6"/>
  <c r="H27" i="6"/>
  <c r="H23" i="6"/>
  <c r="H19" i="6"/>
  <c r="H15" i="6"/>
  <c r="H11" i="6"/>
  <c r="J41" i="6"/>
  <c r="CG20" i="6"/>
  <c r="BV22" i="6"/>
  <c r="BK24" i="6"/>
  <c r="AZ38" i="6"/>
  <c r="AZ26" i="6"/>
  <c r="AO36" i="6"/>
  <c r="AO16" i="6"/>
  <c r="AD33" i="6"/>
  <c r="AD17" i="6"/>
  <c r="S35" i="6"/>
  <c r="S19" i="6"/>
  <c r="H32" i="6"/>
  <c r="H16" i="6"/>
  <c r="AC10" i="6"/>
  <c r="AE10" i="6" s="1"/>
  <c r="AB41" i="6"/>
  <c r="BU10" i="6"/>
  <c r="BW10" i="6" s="1"/>
  <c r="BT41" i="6"/>
  <c r="CG40" i="6"/>
  <c r="CG16" i="6"/>
  <c r="BV18" i="6"/>
  <c r="BK20" i="6"/>
  <c r="AZ18" i="6"/>
  <c r="CG38" i="6"/>
  <c r="CG30" i="6"/>
  <c r="CG18" i="6"/>
  <c r="BV40" i="6"/>
  <c r="BV28" i="6"/>
  <c r="BV16" i="6"/>
  <c r="BK34" i="6"/>
  <c r="BK22" i="6"/>
  <c r="AZ40" i="6"/>
  <c r="AZ28" i="6"/>
  <c r="AZ16" i="6"/>
  <c r="AO34" i="6"/>
  <c r="AO26" i="6"/>
  <c r="AO22" i="6"/>
  <c r="AO18" i="6"/>
  <c r="AO14" i="6"/>
  <c r="AD39" i="6"/>
  <c r="AD35" i="6"/>
  <c r="AD31" i="6"/>
  <c r="AD27" i="6"/>
  <c r="AD19" i="6"/>
  <c r="AD15" i="6"/>
  <c r="AD11" i="6"/>
  <c r="S37" i="6"/>
  <c r="S33" i="6"/>
  <c r="S29" i="6"/>
  <c r="S25" i="6"/>
  <c r="S21" i="6"/>
  <c r="S17" i="6"/>
  <c r="S13" i="6"/>
  <c r="H38" i="6"/>
  <c r="H34" i="6"/>
  <c r="H30" i="6"/>
  <c r="H26" i="6"/>
  <c r="H22" i="6"/>
  <c r="H18" i="6"/>
  <c r="H14" i="6"/>
  <c r="AY10" i="6"/>
  <c r="BA10" i="6" s="1"/>
  <c r="AX41" i="6"/>
  <c r="CG36" i="6"/>
  <c r="CG12" i="6"/>
  <c r="BV26" i="6"/>
  <c r="BK36" i="6"/>
  <c r="AZ14" i="6"/>
  <c r="AF41" i="6"/>
  <c r="AG41" i="6"/>
  <c r="BY41" i="6"/>
  <c r="BX41" i="6"/>
  <c r="CG34" i="6"/>
  <c r="CG26" i="6"/>
  <c r="CG22" i="6"/>
  <c r="CG14" i="6"/>
  <c r="BV36" i="6"/>
  <c r="BV32" i="6"/>
  <c r="BV24" i="6"/>
  <c r="BV20" i="6"/>
  <c r="BV12" i="6"/>
  <c r="BK38" i="6"/>
  <c r="BK30" i="6"/>
  <c r="BK26" i="6"/>
  <c r="BK18" i="6"/>
  <c r="BK14" i="6"/>
  <c r="AZ36" i="6"/>
  <c r="AZ32" i="6"/>
  <c r="AZ24" i="6"/>
  <c r="AZ20" i="6"/>
  <c r="AZ12" i="6"/>
  <c r="AO38" i="6"/>
  <c r="AO30" i="6"/>
  <c r="AD23" i="6"/>
  <c r="AN10" i="6"/>
  <c r="AP10" i="6" s="1"/>
  <c r="AM41" i="6"/>
  <c r="CF10" i="6"/>
  <c r="CH10" i="6" s="1"/>
  <c r="CE41" i="6"/>
  <c r="AQ41" i="6"/>
  <c r="AR41" i="6"/>
  <c r="CI41" i="6"/>
  <c r="CJ41" i="6"/>
  <c r="CG37" i="6"/>
  <c r="CG33" i="6"/>
  <c r="CG29" i="6"/>
  <c r="CG25" i="6"/>
  <c r="CG21" i="6"/>
  <c r="CG17" i="6"/>
  <c r="CG13" i="6"/>
  <c r="BV39" i="6"/>
  <c r="BV35" i="6"/>
  <c r="BV31" i="6"/>
  <c r="BV27" i="6"/>
  <c r="BV23" i="6"/>
  <c r="BV19" i="6"/>
  <c r="BV15" i="6"/>
  <c r="BV11" i="6"/>
  <c r="BK37" i="6"/>
  <c r="BK33" i="6"/>
  <c r="BK29" i="6"/>
  <c r="BK25" i="6"/>
  <c r="BK21" i="6"/>
  <c r="BK17" i="6"/>
  <c r="BK13" i="6"/>
  <c r="AZ39" i="6"/>
  <c r="AZ35" i="6"/>
  <c r="AZ31" i="6"/>
  <c r="AZ27" i="6"/>
  <c r="AZ23" i="6"/>
  <c r="AZ19" i="6"/>
  <c r="AZ15" i="6"/>
  <c r="AZ11" i="6"/>
  <c r="AO37" i="6"/>
  <c r="AO33" i="6"/>
  <c r="AO29" i="6"/>
  <c r="AO25" i="6"/>
  <c r="AO21" i="6"/>
  <c r="AO17" i="6"/>
  <c r="AO13" i="6"/>
  <c r="AD38" i="6"/>
  <c r="AD34" i="6"/>
  <c r="AD30" i="6"/>
  <c r="AD26" i="6"/>
  <c r="AD22" i="6"/>
  <c r="AD18" i="6"/>
  <c r="AD14" i="6"/>
  <c r="S40" i="6"/>
  <c r="S36" i="6"/>
  <c r="S32" i="6"/>
  <c r="S28" i="6"/>
  <c r="S24" i="6"/>
  <c r="S20" i="6"/>
  <c r="S16" i="6"/>
  <c r="S12" i="6"/>
  <c r="H37" i="6"/>
  <c r="H33" i="6"/>
  <c r="H29" i="6"/>
  <c r="H25" i="6"/>
  <c r="H21" i="6"/>
  <c r="H17" i="6"/>
  <c r="H13" i="6"/>
  <c r="DW11" i="5"/>
  <c r="DX11" i="5" s="1"/>
  <c r="DZ11" i="5" s="1"/>
  <c r="EA11" i="5"/>
  <c r="EB11" i="5" s="1"/>
  <c r="DW12" i="5"/>
  <c r="DX12" i="5" s="1"/>
  <c r="DZ12" i="5" s="1"/>
  <c r="EA12" i="5"/>
  <c r="EB12" i="5" s="1"/>
  <c r="DW13" i="5"/>
  <c r="DX13" i="5" s="1"/>
  <c r="DZ13" i="5" s="1"/>
  <c r="EA13" i="5"/>
  <c r="EB13" i="5" s="1"/>
  <c r="DW14" i="5"/>
  <c r="DX14" i="5" s="1"/>
  <c r="DZ14" i="5" s="1"/>
  <c r="EA14" i="5"/>
  <c r="EB14" i="5" s="1"/>
  <c r="DW15" i="5"/>
  <c r="DX15" i="5" s="1"/>
  <c r="DZ15" i="5" s="1"/>
  <c r="EA15" i="5"/>
  <c r="EB15" i="5" s="1"/>
  <c r="DW16" i="5"/>
  <c r="DX16" i="5" s="1"/>
  <c r="DZ16" i="5" s="1"/>
  <c r="EA16" i="5"/>
  <c r="EB16" i="5" s="1"/>
  <c r="DW17" i="5"/>
  <c r="DX17" i="5" s="1"/>
  <c r="DZ17" i="5" s="1"/>
  <c r="EA17" i="5"/>
  <c r="EB17" i="5" s="1"/>
  <c r="DW18" i="5"/>
  <c r="DX18" i="5" s="1"/>
  <c r="DZ18" i="5" s="1"/>
  <c r="EA18" i="5"/>
  <c r="EB18" i="5" s="1"/>
  <c r="DW19" i="5"/>
  <c r="DX19" i="5" s="1"/>
  <c r="DZ19" i="5" s="1"/>
  <c r="EA19" i="5"/>
  <c r="EB19" i="5" s="1"/>
  <c r="DW20" i="5"/>
  <c r="DX20" i="5" s="1"/>
  <c r="DZ20" i="5" s="1"/>
  <c r="EA20" i="5"/>
  <c r="EB20" i="5" s="1"/>
  <c r="DW21" i="5"/>
  <c r="DX21" i="5" s="1"/>
  <c r="DZ21" i="5" s="1"/>
  <c r="EA21" i="5"/>
  <c r="EB21" i="5" s="1"/>
  <c r="DW22" i="5"/>
  <c r="DX22" i="5" s="1"/>
  <c r="DZ22" i="5" s="1"/>
  <c r="EA22" i="5"/>
  <c r="EB22" i="5" s="1"/>
  <c r="DW23" i="5"/>
  <c r="DX23" i="5" s="1"/>
  <c r="DZ23" i="5" s="1"/>
  <c r="EA23" i="5"/>
  <c r="EB23" i="5" s="1"/>
  <c r="DW24" i="5"/>
  <c r="DX24" i="5" s="1"/>
  <c r="DZ24" i="5" s="1"/>
  <c r="EA24" i="5"/>
  <c r="EB24" i="5" s="1"/>
  <c r="DW25" i="5"/>
  <c r="DX25" i="5" s="1"/>
  <c r="DZ25" i="5" s="1"/>
  <c r="EA25" i="5"/>
  <c r="EB25" i="5" s="1"/>
  <c r="DW26" i="5"/>
  <c r="DX26" i="5" s="1"/>
  <c r="DZ26" i="5" s="1"/>
  <c r="EA26" i="5"/>
  <c r="EB26" i="5" s="1"/>
  <c r="DW27" i="5"/>
  <c r="DX27" i="5" s="1"/>
  <c r="DZ27" i="5" s="1"/>
  <c r="EA27" i="5"/>
  <c r="EB27" i="5" s="1"/>
  <c r="DW28" i="5"/>
  <c r="DX28" i="5" s="1"/>
  <c r="DZ28" i="5" s="1"/>
  <c r="EA28" i="5"/>
  <c r="EB28" i="5" s="1"/>
  <c r="DW29" i="5"/>
  <c r="DX29" i="5" s="1"/>
  <c r="DZ29" i="5" s="1"/>
  <c r="EA29" i="5"/>
  <c r="EB29" i="5" s="1"/>
  <c r="DW30" i="5"/>
  <c r="DX30" i="5" s="1"/>
  <c r="DZ30" i="5" s="1"/>
  <c r="EA30" i="5"/>
  <c r="EB30" i="5" s="1"/>
  <c r="DW31" i="5"/>
  <c r="DX31" i="5" s="1"/>
  <c r="DZ31" i="5" s="1"/>
  <c r="EA31" i="5"/>
  <c r="EB31" i="5" s="1"/>
  <c r="DW32" i="5"/>
  <c r="DX32" i="5" s="1"/>
  <c r="DZ32" i="5" s="1"/>
  <c r="EA32" i="5"/>
  <c r="EB32" i="5" s="1"/>
  <c r="DW33" i="5"/>
  <c r="DX33" i="5" s="1"/>
  <c r="DZ33" i="5" s="1"/>
  <c r="EA33" i="5"/>
  <c r="EB33" i="5" s="1"/>
  <c r="DW34" i="5"/>
  <c r="DX34" i="5" s="1"/>
  <c r="DZ34" i="5" s="1"/>
  <c r="EA34" i="5"/>
  <c r="EB34" i="5" s="1"/>
  <c r="DW35" i="5"/>
  <c r="DX35" i="5" s="1"/>
  <c r="DZ35" i="5" s="1"/>
  <c r="EA35" i="5"/>
  <c r="EB35" i="5" s="1"/>
  <c r="DW36" i="5"/>
  <c r="DX36" i="5" s="1"/>
  <c r="DZ36" i="5" s="1"/>
  <c r="EA36" i="5"/>
  <c r="EB36" i="5" s="1"/>
  <c r="DW37" i="5"/>
  <c r="DX37" i="5" s="1"/>
  <c r="DZ37" i="5" s="1"/>
  <c r="EA37" i="5"/>
  <c r="EB37" i="5" s="1"/>
  <c r="DW38" i="5"/>
  <c r="DX38" i="5" s="1"/>
  <c r="DZ38" i="5" s="1"/>
  <c r="EA38" i="5"/>
  <c r="EB38" i="5" s="1"/>
  <c r="DW39" i="5"/>
  <c r="DX39" i="5" s="1"/>
  <c r="DZ39" i="5" s="1"/>
  <c r="EA39" i="5"/>
  <c r="EB39" i="5" s="1"/>
  <c r="DW40" i="5"/>
  <c r="DX40" i="5" s="1"/>
  <c r="DZ40" i="5" s="1"/>
  <c r="EA40" i="5"/>
  <c r="EB40" i="5" s="1"/>
  <c r="DL11" i="5"/>
  <c r="DM11" i="5" s="1"/>
  <c r="DO11" i="5" s="1"/>
  <c r="DP11" i="5"/>
  <c r="DQ11" i="5" s="1"/>
  <c r="DL12" i="5"/>
  <c r="DM12" i="5" s="1"/>
  <c r="DO12" i="5" s="1"/>
  <c r="DP12" i="5"/>
  <c r="DQ12" i="5" s="1"/>
  <c r="DL13" i="5"/>
  <c r="DM13" i="5" s="1"/>
  <c r="DO13" i="5" s="1"/>
  <c r="DP13" i="5"/>
  <c r="DQ13" i="5" s="1"/>
  <c r="DL14" i="5"/>
  <c r="DM14" i="5" s="1"/>
  <c r="DO14" i="5" s="1"/>
  <c r="DP14" i="5"/>
  <c r="DQ14" i="5" s="1"/>
  <c r="DL15" i="5"/>
  <c r="DM15" i="5" s="1"/>
  <c r="DO15" i="5" s="1"/>
  <c r="DP15" i="5"/>
  <c r="DQ15" i="5" s="1"/>
  <c r="DL16" i="5"/>
  <c r="DM16" i="5" s="1"/>
  <c r="DO16" i="5" s="1"/>
  <c r="DP16" i="5"/>
  <c r="DQ16" i="5" s="1"/>
  <c r="DL17" i="5"/>
  <c r="DM17" i="5" s="1"/>
  <c r="DO17" i="5" s="1"/>
  <c r="DP17" i="5"/>
  <c r="DQ17" i="5" s="1"/>
  <c r="DL18" i="5"/>
  <c r="DM18" i="5" s="1"/>
  <c r="DO18" i="5" s="1"/>
  <c r="DP18" i="5"/>
  <c r="DQ18" i="5" s="1"/>
  <c r="DL19" i="5"/>
  <c r="DM19" i="5" s="1"/>
  <c r="DO19" i="5" s="1"/>
  <c r="DP19" i="5"/>
  <c r="DQ19" i="5" s="1"/>
  <c r="DL20" i="5"/>
  <c r="DM20" i="5" s="1"/>
  <c r="DO20" i="5" s="1"/>
  <c r="DP20" i="5"/>
  <c r="DQ20" i="5" s="1"/>
  <c r="DL21" i="5"/>
  <c r="DM21" i="5" s="1"/>
  <c r="DO21" i="5" s="1"/>
  <c r="DP21" i="5"/>
  <c r="DQ21" i="5" s="1"/>
  <c r="DL22" i="5"/>
  <c r="DM22" i="5" s="1"/>
  <c r="DO22" i="5" s="1"/>
  <c r="DP22" i="5"/>
  <c r="DQ22" i="5" s="1"/>
  <c r="DL23" i="5"/>
  <c r="DM23" i="5" s="1"/>
  <c r="DO23" i="5" s="1"/>
  <c r="DP23" i="5"/>
  <c r="DQ23" i="5" s="1"/>
  <c r="DL24" i="5"/>
  <c r="DM24" i="5" s="1"/>
  <c r="DO24" i="5" s="1"/>
  <c r="DP24" i="5"/>
  <c r="DQ24" i="5" s="1"/>
  <c r="DL25" i="5"/>
  <c r="DM25" i="5" s="1"/>
  <c r="DO25" i="5" s="1"/>
  <c r="DP25" i="5"/>
  <c r="DQ25" i="5" s="1"/>
  <c r="DL26" i="5"/>
  <c r="DM26" i="5" s="1"/>
  <c r="DO26" i="5" s="1"/>
  <c r="DP26" i="5"/>
  <c r="DQ26" i="5" s="1"/>
  <c r="DL27" i="5"/>
  <c r="DM27" i="5" s="1"/>
  <c r="DO27" i="5" s="1"/>
  <c r="DP27" i="5"/>
  <c r="DQ27" i="5" s="1"/>
  <c r="DL28" i="5"/>
  <c r="DM28" i="5" s="1"/>
  <c r="DO28" i="5" s="1"/>
  <c r="DP28" i="5"/>
  <c r="DQ28" i="5" s="1"/>
  <c r="DL29" i="5"/>
  <c r="DM29" i="5" s="1"/>
  <c r="DO29" i="5" s="1"/>
  <c r="DP29" i="5"/>
  <c r="DQ29" i="5" s="1"/>
  <c r="DL30" i="5"/>
  <c r="DM30" i="5" s="1"/>
  <c r="DO30" i="5" s="1"/>
  <c r="DP30" i="5"/>
  <c r="DQ30" i="5" s="1"/>
  <c r="DL31" i="5"/>
  <c r="DM31" i="5" s="1"/>
  <c r="DO31" i="5" s="1"/>
  <c r="DP31" i="5"/>
  <c r="DQ31" i="5" s="1"/>
  <c r="DL32" i="5"/>
  <c r="DM32" i="5" s="1"/>
  <c r="DO32" i="5" s="1"/>
  <c r="DP32" i="5"/>
  <c r="DQ32" i="5" s="1"/>
  <c r="DL33" i="5"/>
  <c r="DM33" i="5" s="1"/>
  <c r="DO33" i="5" s="1"/>
  <c r="DP33" i="5"/>
  <c r="DQ33" i="5" s="1"/>
  <c r="DL34" i="5"/>
  <c r="DM34" i="5" s="1"/>
  <c r="DO34" i="5" s="1"/>
  <c r="DP34" i="5"/>
  <c r="DQ34" i="5" s="1"/>
  <c r="DL35" i="5"/>
  <c r="DM35" i="5" s="1"/>
  <c r="DO35" i="5" s="1"/>
  <c r="DP35" i="5"/>
  <c r="DQ35" i="5" s="1"/>
  <c r="DL36" i="5"/>
  <c r="DM36" i="5" s="1"/>
  <c r="DO36" i="5" s="1"/>
  <c r="DP36" i="5"/>
  <c r="DQ36" i="5" s="1"/>
  <c r="DL37" i="5"/>
  <c r="DM37" i="5" s="1"/>
  <c r="DO37" i="5" s="1"/>
  <c r="DP37" i="5"/>
  <c r="DQ37" i="5" s="1"/>
  <c r="DA11" i="5"/>
  <c r="DB11" i="5" s="1"/>
  <c r="DD11" i="5" s="1"/>
  <c r="DE11" i="5"/>
  <c r="DF11" i="5" s="1"/>
  <c r="DA12" i="5"/>
  <c r="DB12" i="5" s="1"/>
  <c r="DD12" i="5" s="1"/>
  <c r="DE12" i="5"/>
  <c r="DF12" i="5" s="1"/>
  <c r="DA13" i="5"/>
  <c r="DB13" i="5" s="1"/>
  <c r="DD13" i="5" s="1"/>
  <c r="DE13" i="5"/>
  <c r="DF13" i="5" s="1"/>
  <c r="DA14" i="5"/>
  <c r="DB14" i="5" s="1"/>
  <c r="DD14" i="5" s="1"/>
  <c r="DE14" i="5"/>
  <c r="DF14" i="5" s="1"/>
  <c r="DA15" i="5"/>
  <c r="DB15" i="5" s="1"/>
  <c r="DD15" i="5" s="1"/>
  <c r="DE15" i="5"/>
  <c r="DF15" i="5" s="1"/>
  <c r="DA16" i="5"/>
  <c r="DB16" i="5" s="1"/>
  <c r="DD16" i="5" s="1"/>
  <c r="DE16" i="5"/>
  <c r="DF16" i="5" s="1"/>
  <c r="DA17" i="5"/>
  <c r="DB17" i="5" s="1"/>
  <c r="DD17" i="5" s="1"/>
  <c r="DE17" i="5"/>
  <c r="DF17" i="5" s="1"/>
  <c r="DA18" i="5"/>
  <c r="DB18" i="5" s="1"/>
  <c r="DD18" i="5" s="1"/>
  <c r="DE18" i="5"/>
  <c r="DF18" i="5" s="1"/>
  <c r="DA19" i="5"/>
  <c r="DB19" i="5" s="1"/>
  <c r="DD19" i="5" s="1"/>
  <c r="DE19" i="5"/>
  <c r="DF19" i="5" s="1"/>
  <c r="DA20" i="5"/>
  <c r="DB20" i="5" s="1"/>
  <c r="DD20" i="5" s="1"/>
  <c r="DE20" i="5"/>
  <c r="DF20" i="5" s="1"/>
  <c r="DA21" i="5"/>
  <c r="DB21" i="5" s="1"/>
  <c r="DD21" i="5" s="1"/>
  <c r="DE21" i="5"/>
  <c r="DF21" i="5" s="1"/>
  <c r="DA22" i="5"/>
  <c r="DB22" i="5" s="1"/>
  <c r="DD22" i="5" s="1"/>
  <c r="DE22" i="5"/>
  <c r="DF22" i="5" s="1"/>
  <c r="DA23" i="5"/>
  <c r="DB23" i="5" s="1"/>
  <c r="DD23" i="5" s="1"/>
  <c r="DE23" i="5"/>
  <c r="DF23" i="5" s="1"/>
  <c r="DA24" i="5"/>
  <c r="DB24" i="5" s="1"/>
  <c r="DD24" i="5" s="1"/>
  <c r="DE24" i="5"/>
  <c r="DF24" i="5" s="1"/>
  <c r="DA25" i="5"/>
  <c r="DB25" i="5" s="1"/>
  <c r="DD25" i="5" s="1"/>
  <c r="DE25" i="5"/>
  <c r="DF25" i="5" s="1"/>
  <c r="DA26" i="5"/>
  <c r="DB26" i="5" s="1"/>
  <c r="DD26" i="5" s="1"/>
  <c r="DE26" i="5"/>
  <c r="DF26" i="5" s="1"/>
  <c r="DA27" i="5"/>
  <c r="DB27" i="5" s="1"/>
  <c r="DD27" i="5" s="1"/>
  <c r="DE27" i="5"/>
  <c r="DF27" i="5" s="1"/>
  <c r="DA28" i="5"/>
  <c r="DB28" i="5" s="1"/>
  <c r="DD28" i="5" s="1"/>
  <c r="DE28" i="5"/>
  <c r="DF28" i="5" s="1"/>
  <c r="DA29" i="5"/>
  <c r="DB29" i="5" s="1"/>
  <c r="DD29" i="5" s="1"/>
  <c r="DE29" i="5"/>
  <c r="DF29" i="5" s="1"/>
  <c r="DA30" i="5"/>
  <c r="DB30" i="5" s="1"/>
  <c r="DD30" i="5" s="1"/>
  <c r="DE30" i="5"/>
  <c r="DF30" i="5" s="1"/>
  <c r="DA31" i="5"/>
  <c r="DB31" i="5" s="1"/>
  <c r="DD31" i="5" s="1"/>
  <c r="DE31" i="5"/>
  <c r="DF31" i="5" s="1"/>
  <c r="DA32" i="5"/>
  <c r="DB32" i="5" s="1"/>
  <c r="DD32" i="5" s="1"/>
  <c r="DE32" i="5"/>
  <c r="DF32" i="5" s="1"/>
  <c r="DA33" i="5"/>
  <c r="DB33" i="5" s="1"/>
  <c r="DD33" i="5" s="1"/>
  <c r="DE33" i="5"/>
  <c r="DF33" i="5" s="1"/>
  <c r="DA34" i="5"/>
  <c r="DB34" i="5" s="1"/>
  <c r="DD34" i="5" s="1"/>
  <c r="DE34" i="5"/>
  <c r="DF34" i="5" s="1"/>
  <c r="DA35" i="5"/>
  <c r="DB35" i="5" s="1"/>
  <c r="DD35" i="5" s="1"/>
  <c r="DE35" i="5"/>
  <c r="DF35" i="5" s="1"/>
  <c r="DA36" i="5"/>
  <c r="DB36" i="5" s="1"/>
  <c r="DD36" i="5" s="1"/>
  <c r="DE36" i="5"/>
  <c r="DF36" i="5" s="1"/>
  <c r="DA37" i="5"/>
  <c r="DB37" i="5" s="1"/>
  <c r="DD37" i="5" s="1"/>
  <c r="DE37" i="5"/>
  <c r="DF37" i="5" s="1"/>
  <c r="DA38" i="5"/>
  <c r="DB38" i="5" s="1"/>
  <c r="DD38" i="5" s="1"/>
  <c r="DE38" i="5"/>
  <c r="DF38" i="5" s="1"/>
  <c r="DA39" i="5"/>
  <c r="DB39" i="5" s="1"/>
  <c r="DD39" i="5" s="1"/>
  <c r="DE39" i="5"/>
  <c r="DF39" i="5" s="1"/>
  <c r="DA40" i="5"/>
  <c r="DB40" i="5" s="1"/>
  <c r="DD40" i="5" s="1"/>
  <c r="DE40" i="5"/>
  <c r="DF40" i="5" s="1"/>
  <c r="CP11" i="5"/>
  <c r="CQ11" i="5" s="1"/>
  <c r="CS11" i="5" s="1"/>
  <c r="CT11" i="5"/>
  <c r="CU11" i="5" s="1"/>
  <c r="CP12" i="5"/>
  <c r="CQ12" i="5" s="1"/>
  <c r="CS12" i="5" s="1"/>
  <c r="CT12" i="5"/>
  <c r="CU12" i="5" s="1"/>
  <c r="CP13" i="5"/>
  <c r="CQ13" i="5" s="1"/>
  <c r="CS13" i="5" s="1"/>
  <c r="CT13" i="5"/>
  <c r="CU13" i="5" s="1"/>
  <c r="CP14" i="5"/>
  <c r="CQ14" i="5" s="1"/>
  <c r="CS14" i="5" s="1"/>
  <c r="CT14" i="5"/>
  <c r="CU14" i="5" s="1"/>
  <c r="CP15" i="5"/>
  <c r="CQ15" i="5" s="1"/>
  <c r="CS15" i="5" s="1"/>
  <c r="CT15" i="5"/>
  <c r="CU15" i="5" s="1"/>
  <c r="CP16" i="5"/>
  <c r="CQ16" i="5" s="1"/>
  <c r="CS16" i="5" s="1"/>
  <c r="CT16" i="5"/>
  <c r="CU16" i="5" s="1"/>
  <c r="CP17" i="5"/>
  <c r="CQ17" i="5" s="1"/>
  <c r="CS17" i="5" s="1"/>
  <c r="CT17" i="5"/>
  <c r="CU17" i="5" s="1"/>
  <c r="CP18" i="5"/>
  <c r="CQ18" i="5" s="1"/>
  <c r="CS18" i="5" s="1"/>
  <c r="CT18" i="5"/>
  <c r="CU18" i="5" s="1"/>
  <c r="CP19" i="5"/>
  <c r="CQ19" i="5" s="1"/>
  <c r="CS19" i="5" s="1"/>
  <c r="CT19" i="5"/>
  <c r="CU19" i="5" s="1"/>
  <c r="CP20" i="5"/>
  <c r="CQ20" i="5" s="1"/>
  <c r="CS20" i="5" s="1"/>
  <c r="CT20" i="5"/>
  <c r="CU20" i="5" s="1"/>
  <c r="CP21" i="5"/>
  <c r="CQ21" i="5" s="1"/>
  <c r="CS21" i="5" s="1"/>
  <c r="CT21" i="5"/>
  <c r="CU21" i="5" s="1"/>
  <c r="CP22" i="5"/>
  <c r="CQ22" i="5" s="1"/>
  <c r="CS22" i="5" s="1"/>
  <c r="CT22" i="5"/>
  <c r="CU22" i="5" s="1"/>
  <c r="CP23" i="5"/>
  <c r="CQ23" i="5" s="1"/>
  <c r="CS23" i="5" s="1"/>
  <c r="CT23" i="5"/>
  <c r="CU23" i="5" s="1"/>
  <c r="CP24" i="5"/>
  <c r="CQ24" i="5" s="1"/>
  <c r="CS24" i="5" s="1"/>
  <c r="CT24" i="5"/>
  <c r="CU24" i="5" s="1"/>
  <c r="CP25" i="5"/>
  <c r="CQ25" i="5" s="1"/>
  <c r="CS25" i="5" s="1"/>
  <c r="CT25" i="5"/>
  <c r="CU25" i="5" s="1"/>
  <c r="CP26" i="5"/>
  <c r="CQ26" i="5" s="1"/>
  <c r="CS26" i="5" s="1"/>
  <c r="CT26" i="5"/>
  <c r="CU26" i="5" s="1"/>
  <c r="CP27" i="5"/>
  <c r="CQ27" i="5" s="1"/>
  <c r="CS27" i="5" s="1"/>
  <c r="CT27" i="5"/>
  <c r="CU27" i="5" s="1"/>
  <c r="CP28" i="5"/>
  <c r="CQ28" i="5" s="1"/>
  <c r="CS28" i="5" s="1"/>
  <c r="CT28" i="5"/>
  <c r="CU28" i="5" s="1"/>
  <c r="CP29" i="5"/>
  <c r="CQ29" i="5" s="1"/>
  <c r="CS29" i="5" s="1"/>
  <c r="CT29" i="5"/>
  <c r="CU29" i="5" s="1"/>
  <c r="CP30" i="5"/>
  <c r="CQ30" i="5" s="1"/>
  <c r="CS30" i="5" s="1"/>
  <c r="CT30" i="5"/>
  <c r="CU30" i="5" s="1"/>
  <c r="CP31" i="5"/>
  <c r="CQ31" i="5" s="1"/>
  <c r="CS31" i="5" s="1"/>
  <c r="CT31" i="5"/>
  <c r="CU31" i="5" s="1"/>
  <c r="CP32" i="5"/>
  <c r="CQ32" i="5" s="1"/>
  <c r="CS32" i="5" s="1"/>
  <c r="CT32" i="5"/>
  <c r="CU32" i="5" s="1"/>
  <c r="CP33" i="5"/>
  <c r="CQ33" i="5" s="1"/>
  <c r="CS33" i="5" s="1"/>
  <c r="CT33" i="5"/>
  <c r="CU33" i="5" s="1"/>
  <c r="CP34" i="5"/>
  <c r="CQ34" i="5" s="1"/>
  <c r="CS34" i="5" s="1"/>
  <c r="CT34" i="5"/>
  <c r="CU34" i="5" s="1"/>
  <c r="CP35" i="5"/>
  <c r="CQ35" i="5" s="1"/>
  <c r="CS35" i="5" s="1"/>
  <c r="CT35" i="5"/>
  <c r="CU35" i="5" s="1"/>
  <c r="CP36" i="5"/>
  <c r="CQ36" i="5" s="1"/>
  <c r="CS36" i="5" s="1"/>
  <c r="CT36" i="5"/>
  <c r="CU36" i="5" s="1"/>
  <c r="CP37" i="5"/>
  <c r="CQ37" i="5" s="1"/>
  <c r="CS37" i="5" s="1"/>
  <c r="CT37" i="5"/>
  <c r="CU37" i="5" s="1"/>
  <c r="CP38" i="5"/>
  <c r="CQ38" i="5" s="1"/>
  <c r="CS38" i="5" s="1"/>
  <c r="CT38" i="5"/>
  <c r="CU38" i="5" s="1"/>
  <c r="CP39" i="5"/>
  <c r="CQ39" i="5" s="1"/>
  <c r="CS39" i="5" s="1"/>
  <c r="CT39" i="5"/>
  <c r="CU39" i="5" s="1"/>
  <c r="CP40" i="5"/>
  <c r="CQ40" i="5" s="1"/>
  <c r="CS40" i="5" s="1"/>
  <c r="CT40" i="5"/>
  <c r="CU40" i="5" s="1"/>
  <c r="CE11" i="5"/>
  <c r="CF11" i="5" s="1"/>
  <c r="CH11" i="5" s="1"/>
  <c r="CI11" i="5"/>
  <c r="CJ11" i="5" s="1"/>
  <c r="CE12" i="5"/>
  <c r="CF12" i="5" s="1"/>
  <c r="CH12" i="5" s="1"/>
  <c r="CI12" i="5"/>
  <c r="CJ12" i="5" s="1"/>
  <c r="CE13" i="5"/>
  <c r="CF13" i="5" s="1"/>
  <c r="CH13" i="5" s="1"/>
  <c r="CI13" i="5"/>
  <c r="CJ13" i="5" s="1"/>
  <c r="CE14" i="5"/>
  <c r="CF14" i="5" s="1"/>
  <c r="CH14" i="5" s="1"/>
  <c r="CI14" i="5"/>
  <c r="CJ14" i="5" s="1"/>
  <c r="CE15" i="5"/>
  <c r="CF15" i="5" s="1"/>
  <c r="CH15" i="5" s="1"/>
  <c r="CI15" i="5"/>
  <c r="CJ15" i="5" s="1"/>
  <c r="CE16" i="5"/>
  <c r="CF16" i="5" s="1"/>
  <c r="CH16" i="5" s="1"/>
  <c r="CI16" i="5"/>
  <c r="CJ16" i="5" s="1"/>
  <c r="CE17" i="5"/>
  <c r="CF17" i="5" s="1"/>
  <c r="CH17" i="5" s="1"/>
  <c r="CI17" i="5"/>
  <c r="CJ17" i="5" s="1"/>
  <c r="CE18" i="5"/>
  <c r="CF18" i="5" s="1"/>
  <c r="CH18" i="5" s="1"/>
  <c r="CI18" i="5"/>
  <c r="CJ18" i="5" s="1"/>
  <c r="CE19" i="5"/>
  <c r="CF19" i="5" s="1"/>
  <c r="CH19" i="5" s="1"/>
  <c r="CI19" i="5"/>
  <c r="CJ19" i="5" s="1"/>
  <c r="CE20" i="5"/>
  <c r="CF20" i="5" s="1"/>
  <c r="CH20" i="5" s="1"/>
  <c r="CI20" i="5"/>
  <c r="CJ20" i="5" s="1"/>
  <c r="CE21" i="5"/>
  <c r="CF21" i="5" s="1"/>
  <c r="CH21" i="5" s="1"/>
  <c r="CI21" i="5"/>
  <c r="CJ21" i="5" s="1"/>
  <c r="CE22" i="5"/>
  <c r="CF22" i="5" s="1"/>
  <c r="CH22" i="5" s="1"/>
  <c r="CI22" i="5"/>
  <c r="CJ22" i="5" s="1"/>
  <c r="CE23" i="5"/>
  <c r="CF23" i="5" s="1"/>
  <c r="CH23" i="5" s="1"/>
  <c r="CI23" i="5"/>
  <c r="CJ23" i="5" s="1"/>
  <c r="CE24" i="5"/>
  <c r="CF24" i="5" s="1"/>
  <c r="CH24" i="5" s="1"/>
  <c r="CI24" i="5"/>
  <c r="CJ24" i="5" s="1"/>
  <c r="CE25" i="5"/>
  <c r="CF25" i="5" s="1"/>
  <c r="CH25" i="5" s="1"/>
  <c r="CI25" i="5"/>
  <c r="CJ25" i="5" s="1"/>
  <c r="CE26" i="5"/>
  <c r="CF26" i="5" s="1"/>
  <c r="CH26" i="5" s="1"/>
  <c r="CI26" i="5"/>
  <c r="CJ26" i="5" s="1"/>
  <c r="CE27" i="5"/>
  <c r="CF27" i="5" s="1"/>
  <c r="CH27" i="5" s="1"/>
  <c r="CI27" i="5"/>
  <c r="CJ27" i="5" s="1"/>
  <c r="CE28" i="5"/>
  <c r="CF28" i="5" s="1"/>
  <c r="CH28" i="5" s="1"/>
  <c r="CI28" i="5"/>
  <c r="CJ28" i="5" s="1"/>
  <c r="CE29" i="5"/>
  <c r="CF29" i="5" s="1"/>
  <c r="CH29" i="5" s="1"/>
  <c r="CI29" i="5"/>
  <c r="CJ29" i="5" s="1"/>
  <c r="CE30" i="5"/>
  <c r="CF30" i="5" s="1"/>
  <c r="CH30" i="5" s="1"/>
  <c r="CI30" i="5"/>
  <c r="CJ30" i="5" s="1"/>
  <c r="CE31" i="5"/>
  <c r="CF31" i="5" s="1"/>
  <c r="CH31" i="5" s="1"/>
  <c r="CI31" i="5"/>
  <c r="CJ31" i="5" s="1"/>
  <c r="CE32" i="5"/>
  <c r="CF32" i="5" s="1"/>
  <c r="CH32" i="5" s="1"/>
  <c r="CI32" i="5"/>
  <c r="CJ32" i="5" s="1"/>
  <c r="CE33" i="5"/>
  <c r="CF33" i="5" s="1"/>
  <c r="CH33" i="5" s="1"/>
  <c r="CI33" i="5"/>
  <c r="CJ33" i="5" s="1"/>
  <c r="CE34" i="5"/>
  <c r="CF34" i="5" s="1"/>
  <c r="CH34" i="5" s="1"/>
  <c r="CI34" i="5"/>
  <c r="CJ34" i="5" s="1"/>
  <c r="CE35" i="5"/>
  <c r="CF35" i="5" s="1"/>
  <c r="CH35" i="5" s="1"/>
  <c r="CI35" i="5"/>
  <c r="CJ35" i="5" s="1"/>
  <c r="CE36" i="5"/>
  <c r="CF36" i="5" s="1"/>
  <c r="CH36" i="5" s="1"/>
  <c r="CI36" i="5"/>
  <c r="CJ36" i="5" s="1"/>
  <c r="CE37" i="5"/>
  <c r="CF37" i="5" s="1"/>
  <c r="CH37" i="5" s="1"/>
  <c r="CI37" i="5"/>
  <c r="CJ37" i="5" s="1"/>
  <c r="CE38" i="5"/>
  <c r="CF38" i="5" s="1"/>
  <c r="CH38" i="5" s="1"/>
  <c r="CI38" i="5"/>
  <c r="CJ38" i="5" s="1"/>
  <c r="CE39" i="5"/>
  <c r="CF39" i="5" s="1"/>
  <c r="CH39" i="5" s="1"/>
  <c r="CI39" i="5"/>
  <c r="CJ39" i="5" s="1"/>
  <c r="BT11" i="5"/>
  <c r="BU11" i="5" s="1"/>
  <c r="BW11" i="5" s="1"/>
  <c r="BX11" i="5"/>
  <c r="BY11" i="5" s="1"/>
  <c r="BT12" i="5"/>
  <c r="BU12" i="5" s="1"/>
  <c r="BW12" i="5" s="1"/>
  <c r="BX12" i="5"/>
  <c r="BY12" i="5" s="1"/>
  <c r="BT13" i="5"/>
  <c r="BU13" i="5" s="1"/>
  <c r="BW13" i="5" s="1"/>
  <c r="BX13" i="5"/>
  <c r="BY13" i="5" s="1"/>
  <c r="BT14" i="5"/>
  <c r="BU14" i="5" s="1"/>
  <c r="BW14" i="5" s="1"/>
  <c r="BX14" i="5"/>
  <c r="BY14" i="5" s="1"/>
  <c r="BT15" i="5"/>
  <c r="BU15" i="5" s="1"/>
  <c r="BW15" i="5" s="1"/>
  <c r="BX15" i="5"/>
  <c r="BY15" i="5" s="1"/>
  <c r="BT16" i="5"/>
  <c r="BU16" i="5" s="1"/>
  <c r="BW16" i="5" s="1"/>
  <c r="BX16" i="5"/>
  <c r="BY16" i="5" s="1"/>
  <c r="BT17" i="5"/>
  <c r="BU17" i="5" s="1"/>
  <c r="BW17" i="5" s="1"/>
  <c r="BX17" i="5"/>
  <c r="BY17" i="5" s="1"/>
  <c r="BT18" i="5"/>
  <c r="BU18" i="5" s="1"/>
  <c r="BW18" i="5" s="1"/>
  <c r="BX18" i="5"/>
  <c r="BY18" i="5" s="1"/>
  <c r="BT19" i="5"/>
  <c r="BU19" i="5" s="1"/>
  <c r="BW19" i="5" s="1"/>
  <c r="BX19" i="5"/>
  <c r="BY19" i="5" s="1"/>
  <c r="BT20" i="5"/>
  <c r="BU20" i="5" s="1"/>
  <c r="BW20" i="5" s="1"/>
  <c r="BX20" i="5"/>
  <c r="BY20" i="5" s="1"/>
  <c r="BT21" i="5"/>
  <c r="BU21" i="5" s="1"/>
  <c r="BW21" i="5" s="1"/>
  <c r="BX21" i="5"/>
  <c r="BY21" i="5" s="1"/>
  <c r="BT22" i="5"/>
  <c r="BU22" i="5" s="1"/>
  <c r="BW22" i="5" s="1"/>
  <c r="BX22" i="5"/>
  <c r="BY22" i="5" s="1"/>
  <c r="BT23" i="5"/>
  <c r="BU23" i="5" s="1"/>
  <c r="BW23" i="5" s="1"/>
  <c r="BX23" i="5"/>
  <c r="BY23" i="5" s="1"/>
  <c r="BT24" i="5"/>
  <c r="BU24" i="5" s="1"/>
  <c r="BW24" i="5" s="1"/>
  <c r="BX24" i="5"/>
  <c r="BY24" i="5" s="1"/>
  <c r="BT25" i="5"/>
  <c r="BU25" i="5" s="1"/>
  <c r="BW25" i="5" s="1"/>
  <c r="BX25" i="5"/>
  <c r="BY25" i="5" s="1"/>
  <c r="BT26" i="5"/>
  <c r="BU26" i="5" s="1"/>
  <c r="BW26" i="5" s="1"/>
  <c r="BX26" i="5"/>
  <c r="BY26" i="5" s="1"/>
  <c r="BT27" i="5"/>
  <c r="BU27" i="5" s="1"/>
  <c r="BW27" i="5" s="1"/>
  <c r="BX27" i="5"/>
  <c r="BY27" i="5" s="1"/>
  <c r="BT28" i="5"/>
  <c r="BU28" i="5" s="1"/>
  <c r="BW28" i="5" s="1"/>
  <c r="BX28" i="5"/>
  <c r="BY28" i="5" s="1"/>
  <c r="BT29" i="5"/>
  <c r="BU29" i="5" s="1"/>
  <c r="BW29" i="5" s="1"/>
  <c r="BX29" i="5"/>
  <c r="BY29" i="5" s="1"/>
  <c r="BT30" i="5"/>
  <c r="BU30" i="5" s="1"/>
  <c r="BW30" i="5" s="1"/>
  <c r="BX30" i="5"/>
  <c r="BY30" i="5" s="1"/>
  <c r="BT31" i="5"/>
  <c r="BU31" i="5" s="1"/>
  <c r="BW31" i="5" s="1"/>
  <c r="BX31" i="5"/>
  <c r="BY31" i="5" s="1"/>
  <c r="BT32" i="5"/>
  <c r="BU32" i="5" s="1"/>
  <c r="BW32" i="5" s="1"/>
  <c r="BX32" i="5"/>
  <c r="BY32" i="5" s="1"/>
  <c r="BT33" i="5"/>
  <c r="BU33" i="5" s="1"/>
  <c r="BW33" i="5" s="1"/>
  <c r="BX33" i="5"/>
  <c r="BY33" i="5" s="1"/>
  <c r="BT34" i="5"/>
  <c r="BU34" i="5" s="1"/>
  <c r="BW34" i="5" s="1"/>
  <c r="BX34" i="5"/>
  <c r="BY34" i="5" s="1"/>
  <c r="BT35" i="5"/>
  <c r="BU35" i="5" s="1"/>
  <c r="BW35" i="5" s="1"/>
  <c r="BX35" i="5"/>
  <c r="BY35" i="5" s="1"/>
  <c r="BT36" i="5"/>
  <c r="BU36" i="5" s="1"/>
  <c r="BW36" i="5" s="1"/>
  <c r="BX36" i="5"/>
  <c r="BY36" i="5" s="1"/>
  <c r="BT37" i="5"/>
  <c r="BU37" i="5" s="1"/>
  <c r="BW37" i="5" s="1"/>
  <c r="BX37" i="5"/>
  <c r="BY37" i="5" s="1"/>
  <c r="BT38" i="5"/>
  <c r="BU38" i="5" s="1"/>
  <c r="BW38" i="5" s="1"/>
  <c r="BX38" i="5"/>
  <c r="BY38" i="5" s="1"/>
  <c r="BT39" i="5"/>
  <c r="BU39" i="5" s="1"/>
  <c r="BW39" i="5" s="1"/>
  <c r="BX39" i="5"/>
  <c r="BY39" i="5" s="1"/>
  <c r="BT40" i="5"/>
  <c r="BU40" i="5" s="1"/>
  <c r="BW40" i="5" s="1"/>
  <c r="BX40" i="5"/>
  <c r="BY40" i="5" s="1"/>
  <c r="BI11" i="5"/>
  <c r="BJ11" i="5" s="1"/>
  <c r="BL11" i="5" s="1"/>
  <c r="BM11" i="5"/>
  <c r="BN11" i="5" s="1"/>
  <c r="BI12" i="5"/>
  <c r="BJ12" i="5" s="1"/>
  <c r="BL12" i="5" s="1"/>
  <c r="BM12" i="5"/>
  <c r="BN12" i="5" s="1"/>
  <c r="BI13" i="5"/>
  <c r="BJ13" i="5" s="1"/>
  <c r="BL13" i="5" s="1"/>
  <c r="BM13" i="5"/>
  <c r="BN13" i="5" s="1"/>
  <c r="BI14" i="5"/>
  <c r="BJ14" i="5" s="1"/>
  <c r="BL14" i="5" s="1"/>
  <c r="BM14" i="5"/>
  <c r="BN14" i="5" s="1"/>
  <c r="BI15" i="5"/>
  <c r="BJ15" i="5" s="1"/>
  <c r="BL15" i="5" s="1"/>
  <c r="BM15" i="5"/>
  <c r="BN15" i="5" s="1"/>
  <c r="BI16" i="5"/>
  <c r="BJ16" i="5" s="1"/>
  <c r="BL16" i="5" s="1"/>
  <c r="BM16" i="5"/>
  <c r="BN16" i="5" s="1"/>
  <c r="BI17" i="5"/>
  <c r="BJ17" i="5" s="1"/>
  <c r="BL17" i="5" s="1"/>
  <c r="BM17" i="5"/>
  <c r="BN17" i="5" s="1"/>
  <c r="BI18" i="5"/>
  <c r="BJ18" i="5" s="1"/>
  <c r="BL18" i="5" s="1"/>
  <c r="BM18" i="5"/>
  <c r="BN18" i="5" s="1"/>
  <c r="BI19" i="5"/>
  <c r="BJ19" i="5" s="1"/>
  <c r="BL19" i="5" s="1"/>
  <c r="BM19" i="5"/>
  <c r="BN19" i="5" s="1"/>
  <c r="BI20" i="5"/>
  <c r="BJ20" i="5" s="1"/>
  <c r="BL20" i="5" s="1"/>
  <c r="BM20" i="5"/>
  <c r="BN20" i="5" s="1"/>
  <c r="BI21" i="5"/>
  <c r="BJ21" i="5" s="1"/>
  <c r="BL21" i="5" s="1"/>
  <c r="BM21" i="5"/>
  <c r="BN21" i="5" s="1"/>
  <c r="BI22" i="5"/>
  <c r="BJ22" i="5" s="1"/>
  <c r="BL22" i="5" s="1"/>
  <c r="BM22" i="5"/>
  <c r="BN22" i="5" s="1"/>
  <c r="BI23" i="5"/>
  <c r="BJ23" i="5" s="1"/>
  <c r="BL23" i="5" s="1"/>
  <c r="BM23" i="5"/>
  <c r="BN23" i="5" s="1"/>
  <c r="BI24" i="5"/>
  <c r="BJ24" i="5" s="1"/>
  <c r="BL24" i="5" s="1"/>
  <c r="BM24" i="5"/>
  <c r="BN24" i="5" s="1"/>
  <c r="BI25" i="5"/>
  <c r="BJ25" i="5" s="1"/>
  <c r="BL25" i="5" s="1"/>
  <c r="BM25" i="5"/>
  <c r="BN25" i="5" s="1"/>
  <c r="BI26" i="5"/>
  <c r="BJ26" i="5" s="1"/>
  <c r="BL26" i="5" s="1"/>
  <c r="BM26" i="5"/>
  <c r="BN26" i="5" s="1"/>
  <c r="BI27" i="5"/>
  <c r="BJ27" i="5" s="1"/>
  <c r="BL27" i="5" s="1"/>
  <c r="BM27" i="5"/>
  <c r="BN27" i="5" s="1"/>
  <c r="BI28" i="5"/>
  <c r="BJ28" i="5" s="1"/>
  <c r="BL28" i="5" s="1"/>
  <c r="BM28" i="5"/>
  <c r="BN28" i="5" s="1"/>
  <c r="BI29" i="5"/>
  <c r="BJ29" i="5" s="1"/>
  <c r="BL29" i="5" s="1"/>
  <c r="BM29" i="5"/>
  <c r="BN29" i="5" s="1"/>
  <c r="BI30" i="5"/>
  <c r="BJ30" i="5" s="1"/>
  <c r="BL30" i="5" s="1"/>
  <c r="BM30" i="5"/>
  <c r="BN30" i="5" s="1"/>
  <c r="BI31" i="5"/>
  <c r="BJ31" i="5" s="1"/>
  <c r="BL31" i="5" s="1"/>
  <c r="BM31" i="5"/>
  <c r="BN31" i="5" s="1"/>
  <c r="BI32" i="5"/>
  <c r="BJ32" i="5" s="1"/>
  <c r="BL32" i="5" s="1"/>
  <c r="BM32" i="5"/>
  <c r="BN32" i="5" s="1"/>
  <c r="BI33" i="5"/>
  <c r="BJ33" i="5" s="1"/>
  <c r="BL33" i="5" s="1"/>
  <c r="BM33" i="5"/>
  <c r="BN33" i="5" s="1"/>
  <c r="BI34" i="5"/>
  <c r="BJ34" i="5" s="1"/>
  <c r="BL34" i="5" s="1"/>
  <c r="BM34" i="5"/>
  <c r="BN34" i="5" s="1"/>
  <c r="BI35" i="5"/>
  <c r="BJ35" i="5" s="1"/>
  <c r="BL35" i="5" s="1"/>
  <c r="BM35" i="5"/>
  <c r="BN35" i="5" s="1"/>
  <c r="BI36" i="5"/>
  <c r="BJ36" i="5" s="1"/>
  <c r="BL36" i="5" s="1"/>
  <c r="BM36" i="5"/>
  <c r="BN36" i="5" s="1"/>
  <c r="BI37" i="5"/>
  <c r="BJ37" i="5" s="1"/>
  <c r="BL37" i="5" s="1"/>
  <c r="BM37" i="5"/>
  <c r="BN37" i="5" s="1"/>
  <c r="BI38" i="5"/>
  <c r="BJ38" i="5" s="1"/>
  <c r="BL38" i="5" s="1"/>
  <c r="BM38" i="5"/>
  <c r="BN38" i="5" s="1"/>
  <c r="BI39" i="5"/>
  <c r="BJ39" i="5" s="1"/>
  <c r="BL39" i="5" s="1"/>
  <c r="BM39" i="5"/>
  <c r="BN39" i="5" s="1"/>
  <c r="AX11" i="5"/>
  <c r="AY11" i="5" s="1"/>
  <c r="BA11" i="5" s="1"/>
  <c r="BB11" i="5"/>
  <c r="BC11" i="5" s="1"/>
  <c r="AX12" i="5"/>
  <c r="AY12" i="5" s="1"/>
  <c r="BA12" i="5" s="1"/>
  <c r="BB12" i="5"/>
  <c r="BC12" i="5" s="1"/>
  <c r="AX13" i="5"/>
  <c r="AY13" i="5" s="1"/>
  <c r="BA13" i="5" s="1"/>
  <c r="BB13" i="5"/>
  <c r="BC13" i="5" s="1"/>
  <c r="AX14" i="5"/>
  <c r="AY14" i="5" s="1"/>
  <c r="BA14" i="5" s="1"/>
  <c r="BB14" i="5"/>
  <c r="BC14" i="5" s="1"/>
  <c r="AX15" i="5"/>
  <c r="AY15" i="5" s="1"/>
  <c r="BA15" i="5" s="1"/>
  <c r="BB15" i="5"/>
  <c r="BC15" i="5" s="1"/>
  <c r="AX16" i="5"/>
  <c r="AY16" i="5" s="1"/>
  <c r="BA16" i="5" s="1"/>
  <c r="BB16" i="5"/>
  <c r="BC16" i="5" s="1"/>
  <c r="AX17" i="5"/>
  <c r="AY17" i="5" s="1"/>
  <c r="BA17" i="5" s="1"/>
  <c r="BB17" i="5"/>
  <c r="BC17" i="5" s="1"/>
  <c r="AX18" i="5"/>
  <c r="AY18" i="5" s="1"/>
  <c r="BA18" i="5" s="1"/>
  <c r="BB18" i="5"/>
  <c r="BC18" i="5" s="1"/>
  <c r="AX19" i="5"/>
  <c r="AY19" i="5" s="1"/>
  <c r="BA19" i="5" s="1"/>
  <c r="BB19" i="5"/>
  <c r="BC19" i="5" s="1"/>
  <c r="AX20" i="5"/>
  <c r="AY20" i="5" s="1"/>
  <c r="BA20" i="5" s="1"/>
  <c r="BB20" i="5"/>
  <c r="BC20" i="5" s="1"/>
  <c r="AX21" i="5"/>
  <c r="AY21" i="5" s="1"/>
  <c r="BA21" i="5" s="1"/>
  <c r="BB21" i="5"/>
  <c r="BC21" i="5" s="1"/>
  <c r="AX22" i="5"/>
  <c r="AY22" i="5" s="1"/>
  <c r="BA22" i="5" s="1"/>
  <c r="BB22" i="5"/>
  <c r="BC22" i="5" s="1"/>
  <c r="AX23" i="5"/>
  <c r="AY23" i="5" s="1"/>
  <c r="BA23" i="5" s="1"/>
  <c r="BB23" i="5"/>
  <c r="BC23" i="5" s="1"/>
  <c r="AX24" i="5"/>
  <c r="AY24" i="5" s="1"/>
  <c r="BA24" i="5" s="1"/>
  <c r="BB24" i="5"/>
  <c r="BC24" i="5" s="1"/>
  <c r="AX25" i="5"/>
  <c r="AY25" i="5" s="1"/>
  <c r="BA25" i="5" s="1"/>
  <c r="BB25" i="5"/>
  <c r="BC25" i="5" s="1"/>
  <c r="AX26" i="5"/>
  <c r="AY26" i="5" s="1"/>
  <c r="BA26" i="5" s="1"/>
  <c r="BB26" i="5"/>
  <c r="BC26" i="5" s="1"/>
  <c r="AX27" i="5"/>
  <c r="AY27" i="5" s="1"/>
  <c r="BA27" i="5" s="1"/>
  <c r="BB27" i="5"/>
  <c r="BC27" i="5" s="1"/>
  <c r="AX28" i="5"/>
  <c r="AY28" i="5" s="1"/>
  <c r="BA28" i="5" s="1"/>
  <c r="BB28" i="5"/>
  <c r="BC28" i="5" s="1"/>
  <c r="AX29" i="5"/>
  <c r="AY29" i="5" s="1"/>
  <c r="BA29" i="5" s="1"/>
  <c r="BB29" i="5"/>
  <c r="BC29" i="5" s="1"/>
  <c r="AX30" i="5"/>
  <c r="AY30" i="5" s="1"/>
  <c r="BA30" i="5" s="1"/>
  <c r="BB30" i="5"/>
  <c r="BC30" i="5" s="1"/>
  <c r="AX31" i="5"/>
  <c r="AY31" i="5" s="1"/>
  <c r="BA31" i="5" s="1"/>
  <c r="BB31" i="5"/>
  <c r="BC31" i="5" s="1"/>
  <c r="AX32" i="5"/>
  <c r="AY32" i="5" s="1"/>
  <c r="BA32" i="5" s="1"/>
  <c r="BB32" i="5"/>
  <c r="BC32" i="5" s="1"/>
  <c r="AX33" i="5"/>
  <c r="AY33" i="5" s="1"/>
  <c r="BA33" i="5" s="1"/>
  <c r="BB33" i="5"/>
  <c r="BC33" i="5" s="1"/>
  <c r="AX34" i="5"/>
  <c r="AY34" i="5" s="1"/>
  <c r="BA34" i="5" s="1"/>
  <c r="BB34" i="5"/>
  <c r="BC34" i="5" s="1"/>
  <c r="AX35" i="5"/>
  <c r="AY35" i="5" s="1"/>
  <c r="BA35" i="5" s="1"/>
  <c r="BB35" i="5"/>
  <c r="BC35" i="5" s="1"/>
  <c r="AX36" i="5"/>
  <c r="AY36" i="5" s="1"/>
  <c r="BA36" i="5" s="1"/>
  <c r="BB36" i="5"/>
  <c r="BC36" i="5" s="1"/>
  <c r="AX37" i="5"/>
  <c r="AY37" i="5" s="1"/>
  <c r="BA37" i="5" s="1"/>
  <c r="BB37" i="5"/>
  <c r="BC37" i="5" s="1"/>
  <c r="AX38" i="5"/>
  <c r="AY38" i="5" s="1"/>
  <c r="BA38" i="5" s="1"/>
  <c r="BB38" i="5"/>
  <c r="BC38" i="5" s="1"/>
  <c r="AX39" i="5"/>
  <c r="AY39" i="5" s="1"/>
  <c r="BA39" i="5" s="1"/>
  <c r="BB39" i="5"/>
  <c r="BC39" i="5" s="1"/>
  <c r="AX40" i="5"/>
  <c r="AY40" i="5" s="1"/>
  <c r="BA40" i="5" s="1"/>
  <c r="BB40" i="5"/>
  <c r="BC40" i="5" s="1"/>
  <c r="AM11" i="5"/>
  <c r="AN11" i="5" s="1"/>
  <c r="AP11" i="5" s="1"/>
  <c r="AQ11" i="5"/>
  <c r="AR11" i="5" s="1"/>
  <c r="AM12" i="5"/>
  <c r="AN12" i="5" s="1"/>
  <c r="AP12" i="5" s="1"/>
  <c r="AQ12" i="5"/>
  <c r="AR12" i="5" s="1"/>
  <c r="AM13" i="5"/>
  <c r="AN13" i="5" s="1"/>
  <c r="AP13" i="5" s="1"/>
  <c r="AQ13" i="5"/>
  <c r="AR13" i="5" s="1"/>
  <c r="AM14" i="5"/>
  <c r="AN14" i="5" s="1"/>
  <c r="AP14" i="5" s="1"/>
  <c r="AQ14" i="5"/>
  <c r="AR14" i="5" s="1"/>
  <c r="AM15" i="5"/>
  <c r="AN15" i="5" s="1"/>
  <c r="AP15" i="5" s="1"/>
  <c r="AQ15" i="5"/>
  <c r="AR15" i="5" s="1"/>
  <c r="AM16" i="5"/>
  <c r="AN16" i="5" s="1"/>
  <c r="AP16" i="5" s="1"/>
  <c r="AQ16" i="5"/>
  <c r="AR16" i="5" s="1"/>
  <c r="AM17" i="5"/>
  <c r="AN17" i="5" s="1"/>
  <c r="AP17" i="5" s="1"/>
  <c r="AQ17" i="5"/>
  <c r="AR17" i="5" s="1"/>
  <c r="AM18" i="5"/>
  <c r="AN18" i="5" s="1"/>
  <c r="AP18" i="5" s="1"/>
  <c r="AQ18" i="5"/>
  <c r="AR18" i="5" s="1"/>
  <c r="AM19" i="5"/>
  <c r="AN19" i="5" s="1"/>
  <c r="AP19" i="5" s="1"/>
  <c r="AQ19" i="5"/>
  <c r="AR19" i="5" s="1"/>
  <c r="AM20" i="5"/>
  <c r="AN20" i="5" s="1"/>
  <c r="AP20" i="5" s="1"/>
  <c r="AQ20" i="5"/>
  <c r="AR20" i="5" s="1"/>
  <c r="AM21" i="5"/>
  <c r="AN21" i="5" s="1"/>
  <c r="AP21" i="5" s="1"/>
  <c r="AQ21" i="5"/>
  <c r="AR21" i="5" s="1"/>
  <c r="AM22" i="5"/>
  <c r="AN22" i="5" s="1"/>
  <c r="AP22" i="5" s="1"/>
  <c r="AQ22" i="5"/>
  <c r="AR22" i="5" s="1"/>
  <c r="AM23" i="5"/>
  <c r="AN23" i="5" s="1"/>
  <c r="AP23" i="5" s="1"/>
  <c r="AQ23" i="5"/>
  <c r="AR23" i="5" s="1"/>
  <c r="AM24" i="5"/>
  <c r="AN24" i="5" s="1"/>
  <c r="AP24" i="5" s="1"/>
  <c r="AQ24" i="5"/>
  <c r="AR24" i="5" s="1"/>
  <c r="AM25" i="5"/>
  <c r="AN25" i="5" s="1"/>
  <c r="AP25" i="5" s="1"/>
  <c r="AQ25" i="5"/>
  <c r="AR25" i="5" s="1"/>
  <c r="AM26" i="5"/>
  <c r="AN26" i="5" s="1"/>
  <c r="AP26" i="5" s="1"/>
  <c r="AQ26" i="5"/>
  <c r="AR26" i="5" s="1"/>
  <c r="AM27" i="5"/>
  <c r="AN27" i="5" s="1"/>
  <c r="AP27" i="5" s="1"/>
  <c r="AQ27" i="5"/>
  <c r="AR27" i="5" s="1"/>
  <c r="AM28" i="5"/>
  <c r="AN28" i="5" s="1"/>
  <c r="AP28" i="5" s="1"/>
  <c r="AQ28" i="5"/>
  <c r="AR28" i="5" s="1"/>
  <c r="AM29" i="5"/>
  <c r="AN29" i="5" s="1"/>
  <c r="AP29" i="5" s="1"/>
  <c r="AQ29" i="5"/>
  <c r="AR29" i="5" s="1"/>
  <c r="AM30" i="5"/>
  <c r="AN30" i="5" s="1"/>
  <c r="AP30" i="5" s="1"/>
  <c r="AQ30" i="5"/>
  <c r="AR30" i="5" s="1"/>
  <c r="AM31" i="5"/>
  <c r="AN31" i="5" s="1"/>
  <c r="AP31" i="5" s="1"/>
  <c r="AQ31" i="5"/>
  <c r="AR31" i="5" s="1"/>
  <c r="AM32" i="5"/>
  <c r="AN32" i="5" s="1"/>
  <c r="AP32" i="5" s="1"/>
  <c r="AQ32" i="5"/>
  <c r="AR32" i="5" s="1"/>
  <c r="AM33" i="5"/>
  <c r="AN33" i="5" s="1"/>
  <c r="AP33" i="5" s="1"/>
  <c r="AQ33" i="5"/>
  <c r="AR33" i="5" s="1"/>
  <c r="AM34" i="5"/>
  <c r="AN34" i="5" s="1"/>
  <c r="AP34" i="5" s="1"/>
  <c r="AQ34" i="5"/>
  <c r="AR34" i="5" s="1"/>
  <c r="AM35" i="5"/>
  <c r="AN35" i="5" s="1"/>
  <c r="AP35" i="5" s="1"/>
  <c r="AQ35" i="5"/>
  <c r="AR35" i="5" s="1"/>
  <c r="AM36" i="5"/>
  <c r="AN36" i="5" s="1"/>
  <c r="AP36" i="5" s="1"/>
  <c r="AQ36" i="5"/>
  <c r="AR36" i="5" s="1"/>
  <c r="AM37" i="5"/>
  <c r="AN37" i="5" s="1"/>
  <c r="AP37" i="5" s="1"/>
  <c r="AQ37" i="5"/>
  <c r="AR37" i="5" s="1"/>
  <c r="AM38" i="5"/>
  <c r="AN38" i="5" s="1"/>
  <c r="AP38" i="5" s="1"/>
  <c r="AQ38" i="5"/>
  <c r="AR38" i="5" s="1"/>
  <c r="AM39" i="5"/>
  <c r="AN39" i="5" s="1"/>
  <c r="AP39" i="5" s="1"/>
  <c r="AQ39" i="5"/>
  <c r="AR39" i="5" s="1"/>
  <c r="AM40" i="5"/>
  <c r="AN40" i="5" s="1"/>
  <c r="AP40" i="5" s="1"/>
  <c r="AQ40" i="5"/>
  <c r="AR40" i="5" s="1"/>
  <c r="AB11" i="5"/>
  <c r="AC11" i="5" s="1"/>
  <c r="AE11" i="5" s="1"/>
  <c r="AF11" i="5"/>
  <c r="AG11" i="5" s="1"/>
  <c r="AB12" i="5"/>
  <c r="AC12" i="5" s="1"/>
  <c r="AE12" i="5" s="1"/>
  <c r="AF12" i="5"/>
  <c r="AG12" i="5" s="1"/>
  <c r="AB13" i="5"/>
  <c r="AC13" i="5" s="1"/>
  <c r="AE13" i="5" s="1"/>
  <c r="AF13" i="5"/>
  <c r="AG13" i="5" s="1"/>
  <c r="AB14" i="5"/>
  <c r="AC14" i="5" s="1"/>
  <c r="AE14" i="5" s="1"/>
  <c r="AF14" i="5"/>
  <c r="AG14" i="5" s="1"/>
  <c r="AB15" i="5"/>
  <c r="AC15" i="5" s="1"/>
  <c r="AE15" i="5" s="1"/>
  <c r="AF15" i="5"/>
  <c r="AG15" i="5" s="1"/>
  <c r="AB16" i="5"/>
  <c r="AC16" i="5" s="1"/>
  <c r="AE16" i="5" s="1"/>
  <c r="AF16" i="5"/>
  <c r="AG16" i="5" s="1"/>
  <c r="AB17" i="5"/>
  <c r="AC17" i="5" s="1"/>
  <c r="AE17" i="5" s="1"/>
  <c r="AF17" i="5"/>
  <c r="AG17" i="5" s="1"/>
  <c r="AB18" i="5"/>
  <c r="AC18" i="5" s="1"/>
  <c r="AE18" i="5" s="1"/>
  <c r="AF18" i="5"/>
  <c r="AG18" i="5" s="1"/>
  <c r="AB19" i="5"/>
  <c r="AC19" i="5" s="1"/>
  <c r="AE19" i="5" s="1"/>
  <c r="AF19" i="5"/>
  <c r="AG19" i="5" s="1"/>
  <c r="AB20" i="5"/>
  <c r="AC20" i="5" s="1"/>
  <c r="AE20" i="5" s="1"/>
  <c r="AF20" i="5"/>
  <c r="AG20" i="5" s="1"/>
  <c r="AB21" i="5"/>
  <c r="AC21" i="5" s="1"/>
  <c r="AE21" i="5" s="1"/>
  <c r="AF21" i="5"/>
  <c r="AG21" i="5" s="1"/>
  <c r="AB22" i="5"/>
  <c r="AC22" i="5" s="1"/>
  <c r="AE22" i="5" s="1"/>
  <c r="AF22" i="5"/>
  <c r="AG22" i="5" s="1"/>
  <c r="AB23" i="5"/>
  <c r="AC23" i="5" s="1"/>
  <c r="AE23" i="5" s="1"/>
  <c r="AF23" i="5"/>
  <c r="AG23" i="5" s="1"/>
  <c r="AB24" i="5"/>
  <c r="AC24" i="5" s="1"/>
  <c r="AE24" i="5" s="1"/>
  <c r="AF24" i="5"/>
  <c r="AG24" i="5" s="1"/>
  <c r="AB25" i="5"/>
  <c r="AC25" i="5" s="1"/>
  <c r="AE25" i="5" s="1"/>
  <c r="AF25" i="5"/>
  <c r="AG25" i="5" s="1"/>
  <c r="AB26" i="5"/>
  <c r="AC26" i="5" s="1"/>
  <c r="AE26" i="5" s="1"/>
  <c r="AF26" i="5"/>
  <c r="AG26" i="5" s="1"/>
  <c r="AB27" i="5"/>
  <c r="AC27" i="5" s="1"/>
  <c r="AE27" i="5" s="1"/>
  <c r="AF27" i="5"/>
  <c r="AG27" i="5" s="1"/>
  <c r="AB28" i="5"/>
  <c r="AC28" i="5" s="1"/>
  <c r="AE28" i="5" s="1"/>
  <c r="AF28" i="5"/>
  <c r="AG28" i="5" s="1"/>
  <c r="AB29" i="5"/>
  <c r="AC29" i="5" s="1"/>
  <c r="AE29" i="5" s="1"/>
  <c r="AF29" i="5"/>
  <c r="AG29" i="5" s="1"/>
  <c r="AB30" i="5"/>
  <c r="AC30" i="5" s="1"/>
  <c r="AE30" i="5" s="1"/>
  <c r="AF30" i="5"/>
  <c r="AG30" i="5" s="1"/>
  <c r="AB31" i="5"/>
  <c r="AC31" i="5" s="1"/>
  <c r="AE31" i="5" s="1"/>
  <c r="AF31" i="5"/>
  <c r="AG31" i="5" s="1"/>
  <c r="AB32" i="5"/>
  <c r="AC32" i="5" s="1"/>
  <c r="AE32" i="5" s="1"/>
  <c r="AF32" i="5"/>
  <c r="AG32" i="5" s="1"/>
  <c r="AB33" i="5"/>
  <c r="AC33" i="5" s="1"/>
  <c r="AE33" i="5" s="1"/>
  <c r="AF33" i="5"/>
  <c r="AG33" i="5" s="1"/>
  <c r="AB34" i="5"/>
  <c r="AC34" i="5" s="1"/>
  <c r="AE34" i="5" s="1"/>
  <c r="AF34" i="5"/>
  <c r="AG34" i="5" s="1"/>
  <c r="AB35" i="5"/>
  <c r="AC35" i="5" s="1"/>
  <c r="AE35" i="5" s="1"/>
  <c r="AF35" i="5"/>
  <c r="AG35" i="5" s="1"/>
  <c r="AB36" i="5"/>
  <c r="AC36" i="5" s="1"/>
  <c r="AE36" i="5" s="1"/>
  <c r="AF36" i="5"/>
  <c r="AG36" i="5" s="1"/>
  <c r="AB37" i="5"/>
  <c r="AC37" i="5" s="1"/>
  <c r="AE37" i="5" s="1"/>
  <c r="AF37" i="5"/>
  <c r="AG37" i="5" s="1"/>
  <c r="AB38" i="5"/>
  <c r="AC38" i="5" s="1"/>
  <c r="AE38" i="5" s="1"/>
  <c r="AF38" i="5"/>
  <c r="AG38" i="5" s="1"/>
  <c r="AB39" i="5"/>
  <c r="AC39" i="5" s="1"/>
  <c r="AE39" i="5" s="1"/>
  <c r="AF39" i="5"/>
  <c r="AG39" i="5" s="1"/>
  <c r="Q11" i="5"/>
  <c r="R11" i="5" s="1"/>
  <c r="T11" i="5" s="1"/>
  <c r="U11" i="5"/>
  <c r="V11" i="5" s="1"/>
  <c r="Q12" i="5"/>
  <c r="R12" i="5" s="1"/>
  <c r="T12" i="5" s="1"/>
  <c r="U12" i="5"/>
  <c r="V12" i="5" s="1"/>
  <c r="Q13" i="5"/>
  <c r="R13" i="5" s="1"/>
  <c r="T13" i="5" s="1"/>
  <c r="U13" i="5"/>
  <c r="V13" i="5" s="1"/>
  <c r="Q14" i="5"/>
  <c r="R14" i="5" s="1"/>
  <c r="T14" i="5" s="1"/>
  <c r="U14" i="5"/>
  <c r="V14" i="5" s="1"/>
  <c r="Q15" i="5"/>
  <c r="R15" i="5" s="1"/>
  <c r="T15" i="5" s="1"/>
  <c r="U15" i="5"/>
  <c r="V15" i="5" s="1"/>
  <c r="Q16" i="5"/>
  <c r="R16" i="5" s="1"/>
  <c r="T16" i="5" s="1"/>
  <c r="U16" i="5"/>
  <c r="V16" i="5" s="1"/>
  <c r="Q17" i="5"/>
  <c r="R17" i="5" s="1"/>
  <c r="T17" i="5" s="1"/>
  <c r="U17" i="5"/>
  <c r="V17" i="5" s="1"/>
  <c r="Q18" i="5"/>
  <c r="R18" i="5" s="1"/>
  <c r="T18" i="5" s="1"/>
  <c r="U18" i="5"/>
  <c r="V18" i="5" s="1"/>
  <c r="Q19" i="5"/>
  <c r="R19" i="5" s="1"/>
  <c r="T19" i="5" s="1"/>
  <c r="U19" i="5"/>
  <c r="V19" i="5" s="1"/>
  <c r="Q20" i="5"/>
  <c r="R20" i="5" s="1"/>
  <c r="T20" i="5" s="1"/>
  <c r="U20" i="5"/>
  <c r="V20" i="5" s="1"/>
  <c r="Q21" i="5"/>
  <c r="R21" i="5" s="1"/>
  <c r="T21" i="5" s="1"/>
  <c r="U21" i="5"/>
  <c r="V21" i="5" s="1"/>
  <c r="Q22" i="5"/>
  <c r="R22" i="5" s="1"/>
  <c r="T22" i="5" s="1"/>
  <c r="U22" i="5"/>
  <c r="V22" i="5" s="1"/>
  <c r="Q23" i="5"/>
  <c r="R23" i="5" s="1"/>
  <c r="T23" i="5" s="1"/>
  <c r="U23" i="5"/>
  <c r="V23" i="5" s="1"/>
  <c r="Q24" i="5"/>
  <c r="R24" i="5" s="1"/>
  <c r="T24" i="5" s="1"/>
  <c r="U24" i="5"/>
  <c r="V24" i="5" s="1"/>
  <c r="Q25" i="5"/>
  <c r="R25" i="5" s="1"/>
  <c r="T25" i="5" s="1"/>
  <c r="U25" i="5"/>
  <c r="V25" i="5" s="1"/>
  <c r="Q26" i="5"/>
  <c r="R26" i="5" s="1"/>
  <c r="T26" i="5" s="1"/>
  <c r="U26" i="5"/>
  <c r="V26" i="5" s="1"/>
  <c r="Q27" i="5"/>
  <c r="R27" i="5" s="1"/>
  <c r="T27" i="5" s="1"/>
  <c r="U27" i="5"/>
  <c r="V27" i="5" s="1"/>
  <c r="Q28" i="5"/>
  <c r="R28" i="5" s="1"/>
  <c r="T28" i="5" s="1"/>
  <c r="U28" i="5"/>
  <c r="V28" i="5" s="1"/>
  <c r="Q29" i="5"/>
  <c r="R29" i="5" s="1"/>
  <c r="T29" i="5" s="1"/>
  <c r="U29" i="5"/>
  <c r="V29" i="5" s="1"/>
  <c r="Q30" i="5"/>
  <c r="R30" i="5" s="1"/>
  <c r="T30" i="5" s="1"/>
  <c r="U30" i="5"/>
  <c r="V30" i="5" s="1"/>
  <c r="Q31" i="5"/>
  <c r="R31" i="5" s="1"/>
  <c r="T31" i="5" s="1"/>
  <c r="U31" i="5"/>
  <c r="V31" i="5" s="1"/>
  <c r="Q32" i="5"/>
  <c r="R32" i="5" s="1"/>
  <c r="T32" i="5" s="1"/>
  <c r="U32" i="5"/>
  <c r="V32" i="5" s="1"/>
  <c r="Q33" i="5"/>
  <c r="R33" i="5" s="1"/>
  <c r="T33" i="5" s="1"/>
  <c r="U33" i="5"/>
  <c r="V33" i="5" s="1"/>
  <c r="Q34" i="5"/>
  <c r="R34" i="5" s="1"/>
  <c r="T34" i="5" s="1"/>
  <c r="U34" i="5"/>
  <c r="V34" i="5" s="1"/>
  <c r="Q35" i="5"/>
  <c r="R35" i="5" s="1"/>
  <c r="T35" i="5" s="1"/>
  <c r="U35" i="5"/>
  <c r="V35" i="5" s="1"/>
  <c r="Q36" i="5"/>
  <c r="R36" i="5" s="1"/>
  <c r="T36" i="5" s="1"/>
  <c r="U36" i="5"/>
  <c r="V36" i="5" s="1"/>
  <c r="Q37" i="5"/>
  <c r="R37" i="5" s="1"/>
  <c r="T37" i="5" s="1"/>
  <c r="U37" i="5"/>
  <c r="V37" i="5" s="1"/>
  <c r="Q38" i="5"/>
  <c r="R38" i="5" s="1"/>
  <c r="T38" i="5" s="1"/>
  <c r="U38" i="5"/>
  <c r="V38" i="5" s="1"/>
  <c r="Q39" i="5"/>
  <c r="R39" i="5" s="1"/>
  <c r="T39" i="5" s="1"/>
  <c r="U39" i="5"/>
  <c r="V39" i="5" s="1"/>
  <c r="Q40" i="5"/>
  <c r="R40" i="5" s="1"/>
  <c r="T40" i="5" s="1"/>
  <c r="U40" i="5"/>
  <c r="V40" i="5" s="1"/>
  <c r="F11" i="5"/>
  <c r="G11" i="5" s="1"/>
  <c r="I11" i="5" s="1"/>
  <c r="J11" i="5"/>
  <c r="K11" i="5" s="1"/>
  <c r="F12" i="5"/>
  <c r="G12" i="5" s="1"/>
  <c r="I12" i="5" s="1"/>
  <c r="J12" i="5"/>
  <c r="K12" i="5" s="1"/>
  <c r="F13" i="5"/>
  <c r="G13" i="5" s="1"/>
  <c r="I13" i="5" s="1"/>
  <c r="J13" i="5"/>
  <c r="K13" i="5" s="1"/>
  <c r="F14" i="5"/>
  <c r="G14" i="5" s="1"/>
  <c r="I14" i="5" s="1"/>
  <c r="J14" i="5"/>
  <c r="K14" i="5" s="1"/>
  <c r="F15" i="5"/>
  <c r="G15" i="5" s="1"/>
  <c r="I15" i="5" s="1"/>
  <c r="J15" i="5"/>
  <c r="K15" i="5" s="1"/>
  <c r="F16" i="5"/>
  <c r="G16" i="5" s="1"/>
  <c r="I16" i="5" s="1"/>
  <c r="J16" i="5"/>
  <c r="K16" i="5" s="1"/>
  <c r="F17" i="5"/>
  <c r="G17" i="5" s="1"/>
  <c r="I17" i="5" s="1"/>
  <c r="J17" i="5"/>
  <c r="K17" i="5" s="1"/>
  <c r="F18" i="5"/>
  <c r="G18" i="5" s="1"/>
  <c r="I18" i="5" s="1"/>
  <c r="J18" i="5"/>
  <c r="K18" i="5" s="1"/>
  <c r="F19" i="5"/>
  <c r="G19" i="5" s="1"/>
  <c r="I19" i="5" s="1"/>
  <c r="J19" i="5"/>
  <c r="K19" i="5" s="1"/>
  <c r="F20" i="5"/>
  <c r="G20" i="5" s="1"/>
  <c r="I20" i="5" s="1"/>
  <c r="J20" i="5"/>
  <c r="K20" i="5" s="1"/>
  <c r="F21" i="5"/>
  <c r="G21" i="5" s="1"/>
  <c r="I21" i="5" s="1"/>
  <c r="J21" i="5"/>
  <c r="K21" i="5" s="1"/>
  <c r="F22" i="5"/>
  <c r="G22" i="5" s="1"/>
  <c r="I22" i="5" s="1"/>
  <c r="J22" i="5"/>
  <c r="K22" i="5" s="1"/>
  <c r="F23" i="5"/>
  <c r="G23" i="5" s="1"/>
  <c r="I23" i="5" s="1"/>
  <c r="J23" i="5"/>
  <c r="K23" i="5" s="1"/>
  <c r="F24" i="5"/>
  <c r="G24" i="5" s="1"/>
  <c r="I24" i="5" s="1"/>
  <c r="J24" i="5"/>
  <c r="K24" i="5" s="1"/>
  <c r="F25" i="5"/>
  <c r="G25" i="5" s="1"/>
  <c r="I25" i="5" s="1"/>
  <c r="J25" i="5"/>
  <c r="K25" i="5" s="1"/>
  <c r="F26" i="5"/>
  <c r="G26" i="5" s="1"/>
  <c r="I26" i="5" s="1"/>
  <c r="J26" i="5"/>
  <c r="K26" i="5" s="1"/>
  <c r="F27" i="5"/>
  <c r="G27" i="5" s="1"/>
  <c r="I27" i="5" s="1"/>
  <c r="J27" i="5"/>
  <c r="K27" i="5" s="1"/>
  <c r="F28" i="5"/>
  <c r="G28" i="5" s="1"/>
  <c r="I28" i="5" s="1"/>
  <c r="J28" i="5"/>
  <c r="K28" i="5" s="1"/>
  <c r="F29" i="5"/>
  <c r="G29" i="5" s="1"/>
  <c r="I29" i="5" s="1"/>
  <c r="J29" i="5"/>
  <c r="K29" i="5" s="1"/>
  <c r="F30" i="5"/>
  <c r="G30" i="5" s="1"/>
  <c r="I30" i="5" s="1"/>
  <c r="J30" i="5"/>
  <c r="K30" i="5" s="1"/>
  <c r="F31" i="5"/>
  <c r="G31" i="5" s="1"/>
  <c r="I31" i="5" s="1"/>
  <c r="J31" i="5"/>
  <c r="K31" i="5" s="1"/>
  <c r="F32" i="5"/>
  <c r="G32" i="5" s="1"/>
  <c r="I32" i="5" s="1"/>
  <c r="J32" i="5"/>
  <c r="K32" i="5" s="1"/>
  <c r="F33" i="5"/>
  <c r="G33" i="5" s="1"/>
  <c r="I33" i="5" s="1"/>
  <c r="J33" i="5"/>
  <c r="K33" i="5" s="1"/>
  <c r="F34" i="5"/>
  <c r="G34" i="5" s="1"/>
  <c r="I34" i="5" s="1"/>
  <c r="J34" i="5"/>
  <c r="K34" i="5" s="1"/>
  <c r="F35" i="5"/>
  <c r="G35" i="5" s="1"/>
  <c r="I35" i="5" s="1"/>
  <c r="J35" i="5"/>
  <c r="K35" i="5" s="1"/>
  <c r="F36" i="5"/>
  <c r="G36" i="5" s="1"/>
  <c r="I36" i="5" s="1"/>
  <c r="J36" i="5"/>
  <c r="K36" i="5" s="1"/>
  <c r="F37" i="5"/>
  <c r="G37" i="5" s="1"/>
  <c r="I37" i="5" s="1"/>
  <c r="J37" i="5"/>
  <c r="K37" i="5" s="1"/>
  <c r="F38" i="5"/>
  <c r="G38" i="5" s="1"/>
  <c r="I38" i="5" s="1"/>
  <c r="J38" i="5"/>
  <c r="K38" i="5" s="1"/>
  <c r="F39" i="5"/>
  <c r="G39" i="5" s="1"/>
  <c r="I39" i="5" s="1"/>
  <c r="J39" i="5"/>
  <c r="K39" i="5" s="1"/>
  <c r="EA10" i="5"/>
  <c r="EB10" i="5" s="1"/>
  <c r="EB41" i="5" s="1"/>
  <c r="DW10" i="5"/>
  <c r="DP10" i="5"/>
  <c r="DQ10" i="5" s="1"/>
  <c r="DQ41" i="5" s="1"/>
  <c r="DL10" i="5"/>
  <c r="DE10" i="5"/>
  <c r="DF10" i="5" s="1"/>
  <c r="DA10" i="5"/>
  <c r="CT10" i="5"/>
  <c r="CU10" i="5" s="1"/>
  <c r="CU41" i="5" s="1"/>
  <c r="CP10" i="5"/>
  <c r="CI10" i="5"/>
  <c r="CJ10" i="5" s="1"/>
  <c r="CJ41" i="5" s="1"/>
  <c r="CE10" i="5"/>
  <c r="BX10" i="5"/>
  <c r="BY10" i="5" s="1"/>
  <c r="BT10" i="5"/>
  <c r="BM10" i="5"/>
  <c r="BN10" i="5" s="1"/>
  <c r="BN41" i="5" s="1"/>
  <c r="BI10" i="5"/>
  <c r="BB10" i="5"/>
  <c r="BC10" i="5" s="1"/>
  <c r="AX10" i="5"/>
  <c r="AQ10" i="5"/>
  <c r="AR10" i="5" s="1"/>
  <c r="AM10" i="5"/>
  <c r="AF10" i="5"/>
  <c r="AG10" i="5" s="1"/>
  <c r="AG41" i="5" s="1"/>
  <c r="AB10" i="5"/>
  <c r="U10" i="5"/>
  <c r="V10" i="5" s="1"/>
  <c r="Q10" i="5"/>
  <c r="F10" i="5"/>
  <c r="G10" i="5" s="1"/>
  <c r="I10" i="5" s="1"/>
  <c r="J10" i="5"/>
  <c r="K10" i="5" s="1"/>
  <c r="AR41" i="5" l="1"/>
  <c r="DF41" i="5"/>
  <c r="BC41" i="5"/>
  <c r="BY41" i="5"/>
  <c r="K41" i="5"/>
  <c r="V41" i="5"/>
  <c r="CI41" i="5"/>
  <c r="H16" i="5"/>
  <c r="AD31" i="5"/>
  <c r="AO29" i="5"/>
  <c r="AZ23" i="5"/>
  <c r="BK16" i="5"/>
  <c r="BV18" i="5"/>
  <c r="CR37" i="5"/>
  <c r="DC27" i="5"/>
  <c r="DN18" i="5"/>
  <c r="DY20" i="5"/>
  <c r="J41" i="5"/>
  <c r="H28" i="5"/>
  <c r="S30" i="5"/>
  <c r="AD35" i="5"/>
  <c r="AD15" i="5"/>
  <c r="AO17" i="5"/>
  <c r="AZ19" i="5"/>
  <c r="BK28" i="5"/>
  <c r="BV30" i="5"/>
  <c r="CG35" i="5"/>
  <c r="CG15" i="5"/>
  <c r="CR21" i="5"/>
  <c r="DC35" i="5"/>
  <c r="DC11" i="5"/>
  <c r="DN14" i="5"/>
  <c r="DY24" i="5"/>
  <c r="AN41" i="6"/>
  <c r="AP41" i="6"/>
  <c r="AO10" i="6"/>
  <c r="H10" i="5"/>
  <c r="H39" i="5"/>
  <c r="H35" i="5"/>
  <c r="H31" i="5"/>
  <c r="H27" i="5"/>
  <c r="H23" i="5"/>
  <c r="H19" i="5"/>
  <c r="H15" i="5"/>
  <c r="H11" i="5"/>
  <c r="S37" i="5"/>
  <c r="S33" i="5"/>
  <c r="S29" i="5"/>
  <c r="S25" i="5"/>
  <c r="S21" i="5"/>
  <c r="S17" i="5"/>
  <c r="S13" i="5"/>
  <c r="AD38" i="5"/>
  <c r="AD34" i="5"/>
  <c r="AD30" i="5"/>
  <c r="AD26" i="5"/>
  <c r="AD22" i="5"/>
  <c r="AD18" i="5"/>
  <c r="AD14" i="5"/>
  <c r="AO40" i="5"/>
  <c r="AO36" i="5"/>
  <c r="AO32" i="5"/>
  <c r="AO28" i="5"/>
  <c r="AO24" i="5"/>
  <c r="AO20" i="5"/>
  <c r="AO16" i="5"/>
  <c r="AO12" i="5"/>
  <c r="AZ38" i="5"/>
  <c r="AZ34" i="5"/>
  <c r="AZ30" i="5"/>
  <c r="AZ26" i="5"/>
  <c r="AZ22" i="5"/>
  <c r="AZ18" i="5"/>
  <c r="AZ14" i="5"/>
  <c r="BK39" i="5"/>
  <c r="BK35" i="5"/>
  <c r="BK31" i="5"/>
  <c r="BK27" i="5"/>
  <c r="BK23" i="5"/>
  <c r="BK19" i="5"/>
  <c r="BK15" i="5"/>
  <c r="BK11" i="5"/>
  <c r="BV37" i="5"/>
  <c r="BV33" i="5"/>
  <c r="BV29" i="5"/>
  <c r="BV25" i="5"/>
  <c r="BV21" i="5"/>
  <c r="BV17" i="5"/>
  <c r="BV13" i="5"/>
  <c r="CG38" i="5"/>
  <c r="CG34" i="5"/>
  <c r="CG30" i="5"/>
  <c r="CG26" i="5"/>
  <c r="CG22" i="5"/>
  <c r="CG18" i="5"/>
  <c r="CG14" i="5"/>
  <c r="CR40" i="5"/>
  <c r="CR36" i="5"/>
  <c r="CR32" i="5"/>
  <c r="CR28" i="5"/>
  <c r="CR24" i="5"/>
  <c r="CR20" i="5"/>
  <c r="CR16" i="5"/>
  <c r="CR12" i="5"/>
  <c r="DC38" i="5"/>
  <c r="DC34" i="5"/>
  <c r="DC30" i="5"/>
  <c r="DC26" i="5"/>
  <c r="DC22" i="5"/>
  <c r="DC18" i="5"/>
  <c r="DC14" i="5"/>
  <c r="DN37" i="5"/>
  <c r="DN33" i="5"/>
  <c r="DN29" i="5"/>
  <c r="DN25" i="5"/>
  <c r="DN21" i="5"/>
  <c r="DN17" i="5"/>
  <c r="DN13" i="5"/>
  <c r="DY39" i="5"/>
  <c r="DY35" i="5"/>
  <c r="DY31" i="5"/>
  <c r="DY27" i="5"/>
  <c r="DY23" i="5"/>
  <c r="DY19" i="5"/>
  <c r="DY15" i="5"/>
  <c r="DY11" i="5"/>
  <c r="BU41" i="6"/>
  <c r="BW41" i="6"/>
  <c r="BV10" i="6"/>
  <c r="R41" i="6"/>
  <c r="T41" i="6"/>
  <c r="S10" i="6"/>
  <c r="H32" i="5"/>
  <c r="S34" i="5"/>
  <c r="S18" i="5"/>
  <c r="AD19" i="5"/>
  <c r="AO21" i="5"/>
  <c r="AZ31" i="5"/>
  <c r="BK32" i="5"/>
  <c r="BV38" i="5"/>
  <c r="CG39" i="5"/>
  <c r="CG19" i="5"/>
  <c r="CR17" i="5"/>
  <c r="DC19" i="5"/>
  <c r="DN26" i="5"/>
  <c r="DY28" i="5"/>
  <c r="BB41" i="5"/>
  <c r="CT41" i="5"/>
  <c r="R10" i="5"/>
  <c r="T10" i="5" s="1"/>
  <c r="Q41" i="5"/>
  <c r="BJ10" i="5"/>
  <c r="BL10" i="5" s="1"/>
  <c r="BI41" i="5"/>
  <c r="DB10" i="5"/>
  <c r="DD10" i="5" s="1"/>
  <c r="DA41" i="5"/>
  <c r="I41" i="6"/>
  <c r="EA41" i="5"/>
  <c r="S38" i="5"/>
  <c r="S14" i="5"/>
  <c r="AD11" i="5"/>
  <c r="AZ39" i="5"/>
  <c r="AZ11" i="5"/>
  <c r="BV34" i="5"/>
  <c r="CG27" i="5"/>
  <c r="CR25" i="5"/>
  <c r="DC15" i="5"/>
  <c r="DY40" i="5"/>
  <c r="BJ41" i="6"/>
  <c r="BK10" i="6"/>
  <c r="BL41" i="6"/>
  <c r="U41" i="5"/>
  <c r="BM41" i="5"/>
  <c r="DE41" i="5"/>
  <c r="H38" i="5"/>
  <c r="H34" i="5"/>
  <c r="H30" i="5"/>
  <c r="H26" i="5"/>
  <c r="H22" i="5"/>
  <c r="H18" i="5"/>
  <c r="H14" i="5"/>
  <c r="S40" i="5"/>
  <c r="S36" i="5"/>
  <c r="S32" i="5"/>
  <c r="S28" i="5"/>
  <c r="S24" i="5"/>
  <c r="S20" i="5"/>
  <c r="S16" i="5"/>
  <c r="S12" i="5"/>
  <c r="AD37" i="5"/>
  <c r="AD33" i="5"/>
  <c r="AD29" i="5"/>
  <c r="AD25" i="5"/>
  <c r="AD21" i="5"/>
  <c r="AD17" i="5"/>
  <c r="AD13" i="5"/>
  <c r="AO39" i="5"/>
  <c r="AO35" i="5"/>
  <c r="AO31" i="5"/>
  <c r="AO27" i="5"/>
  <c r="AO23" i="5"/>
  <c r="AO19" i="5"/>
  <c r="AO15" i="5"/>
  <c r="AO11" i="5"/>
  <c r="AZ37" i="5"/>
  <c r="AZ33" i="5"/>
  <c r="AZ29" i="5"/>
  <c r="AZ25" i="5"/>
  <c r="AZ21" i="5"/>
  <c r="AZ17" i="5"/>
  <c r="AZ13" i="5"/>
  <c r="BK38" i="5"/>
  <c r="BK34" i="5"/>
  <c r="BK30" i="5"/>
  <c r="BK26" i="5"/>
  <c r="BK22" i="5"/>
  <c r="BK18" i="5"/>
  <c r="BK14" i="5"/>
  <c r="BV40" i="5"/>
  <c r="BV36" i="5"/>
  <c r="BV32" i="5"/>
  <c r="BV28" i="5"/>
  <c r="BV24" i="5"/>
  <c r="BV20" i="5"/>
  <c r="BV16" i="5"/>
  <c r="BV12" i="5"/>
  <c r="CG37" i="5"/>
  <c r="CG33" i="5"/>
  <c r="CG29" i="5"/>
  <c r="CG25" i="5"/>
  <c r="CG21" i="5"/>
  <c r="CG17" i="5"/>
  <c r="CG13" i="5"/>
  <c r="CR39" i="5"/>
  <c r="CR35" i="5"/>
  <c r="CR31" i="5"/>
  <c r="CR27" i="5"/>
  <c r="CR23" i="5"/>
  <c r="CR19" i="5"/>
  <c r="CR15" i="5"/>
  <c r="CR11" i="5"/>
  <c r="DC37" i="5"/>
  <c r="DC33" i="5"/>
  <c r="DC29" i="5"/>
  <c r="DC25" i="5"/>
  <c r="DC21" i="5"/>
  <c r="DC17" i="5"/>
  <c r="DC13" i="5"/>
  <c r="DN36" i="5"/>
  <c r="DN32" i="5"/>
  <c r="DN28" i="5"/>
  <c r="DN24" i="5"/>
  <c r="DN20" i="5"/>
  <c r="DN16" i="5"/>
  <c r="DN12" i="5"/>
  <c r="DY38" i="5"/>
  <c r="DY34" i="5"/>
  <c r="DY30" i="5"/>
  <c r="DY26" i="5"/>
  <c r="DY22" i="5"/>
  <c r="DY18" i="5"/>
  <c r="DY14" i="5"/>
  <c r="AZ10" i="6"/>
  <c r="AY41" i="6"/>
  <c r="BA41" i="6"/>
  <c r="AD10" i="6"/>
  <c r="AC41" i="6"/>
  <c r="AE41" i="6"/>
  <c r="H20" i="5"/>
  <c r="AD39" i="5"/>
  <c r="AO33" i="5"/>
  <c r="AZ27" i="5"/>
  <c r="BK20" i="5"/>
  <c r="BV14" i="5"/>
  <c r="CG11" i="5"/>
  <c r="DC39" i="5"/>
  <c r="DN22" i="5"/>
  <c r="DY16" i="5"/>
  <c r="AQ41" i="5"/>
  <c r="H24" i="5"/>
  <c r="S26" i="5"/>
  <c r="AD27" i="5"/>
  <c r="AO37" i="5"/>
  <c r="AO13" i="5"/>
  <c r="AZ15" i="5"/>
  <c r="BK24" i="5"/>
  <c r="BV26" i="5"/>
  <c r="CG31" i="5"/>
  <c r="CR33" i="5"/>
  <c r="CR13" i="5"/>
  <c r="DC23" i="5"/>
  <c r="DN34" i="5"/>
  <c r="DY36" i="5"/>
  <c r="DY12" i="5"/>
  <c r="AY10" i="5"/>
  <c r="BA10" i="5" s="1"/>
  <c r="AX41" i="5"/>
  <c r="BU10" i="5"/>
  <c r="BW10" i="5" s="1"/>
  <c r="BT41" i="5"/>
  <c r="AF41" i="5"/>
  <c r="H37" i="5"/>
  <c r="H33" i="5"/>
  <c r="H29" i="5"/>
  <c r="H25" i="5"/>
  <c r="H21" i="5"/>
  <c r="H17" i="5"/>
  <c r="H13" i="5"/>
  <c r="S39" i="5"/>
  <c r="S35" i="5"/>
  <c r="S31" i="5"/>
  <c r="S27" i="5"/>
  <c r="S23" i="5"/>
  <c r="S19" i="5"/>
  <c r="S15" i="5"/>
  <c r="S11" i="5"/>
  <c r="AD36" i="5"/>
  <c r="AD32" i="5"/>
  <c r="AD28" i="5"/>
  <c r="AD24" i="5"/>
  <c r="AD20" i="5"/>
  <c r="AD16" i="5"/>
  <c r="AD12" i="5"/>
  <c r="AO38" i="5"/>
  <c r="AO34" i="5"/>
  <c r="AO30" i="5"/>
  <c r="AO26" i="5"/>
  <c r="AO22" i="5"/>
  <c r="AO18" i="5"/>
  <c r="AO14" i="5"/>
  <c r="AZ40" i="5"/>
  <c r="AZ36" i="5"/>
  <c r="AZ32" i="5"/>
  <c r="AZ28" i="5"/>
  <c r="AZ24" i="5"/>
  <c r="AZ20" i="5"/>
  <c r="AZ16" i="5"/>
  <c r="AZ12" i="5"/>
  <c r="BK37" i="5"/>
  <c r="BK33" i="5"/>
  <c r="BK29" i="5"/>
  <c r="BK25" i="5"/>
  <c r="BK21" i="5"/>
  <c r="BK17" i="5"/>
  <c r="BK13" i="5"/>
  <c r="BV39" i="5"/>
  <c r="BV35" i="5"/>
  <c r="BV31" i="5"/>
  <c r="BV27" i="5"/>
  <c r="BV23" i="5"/>
  <c r="BV19" i="5"/>
  <c r="BV15" i="5"/>
  <c r="BV11" i="5"/>
  <c r="CG36" i="5"/>
  <c r="CG32" i="5"/>
  <c r="CG28" i="5"/>
  <c r="CG24" i="5"/>
  <c r="CG20" i="5"/>
  <c r="CG16" i="5"/>
  <c r="CG12" i="5"/>
  <c r="CR38" i="5"/>
  <c r="CR34" i="5"/>
  <c r="CR30" i="5"/>
  <c r="CR26" i="5"/>
  <c r="CR22" i="5"/>
  <c r="CR18" i="5"/>
  <c r="CR14" i="5"/>
  <c r="DC40" i="5"/>
  <c r="DC36" i="5"/>
  <c r="DC32" i="5"/>
  <c r="DC28" i="5"/>
  <c r="DC24" i="5"/>
  <c r="DC20" i="5"/>
  <c r="DC16" i="5"/>
  <c r="DC12" i="5"/>
  <c r="DN35" i="5"/>
  <c r="DN31" i="5"/>
  <c r="DN27" i="5"/>
  <c r="DN23" i="5"/>
  <c r="DN19" i="5"/>
  <c r="DN15" i="5"/>
  <c r="DN11" i="5"/>
  <c r="DY37" i="5"/>
  <c r="DY33" i="5"/>
  <c r="DY29" i="5"/>
  <c r="DY25" i="5"/>
  <c r="DY21" i="5"/>
  <c r="DY17" i="5"/>
  <c r="DY13" i="5"/>
  <c r="CH41" i="6"/>
  <c r="CF41" i="6"/>
  <c r="CG10" i="6"/>
  <c r="H36" i="5"/>
  <c r="H12" i="5"/>
  <c r="S22" i="5"/>
  <c r="AD23" i="5"/>
  <c r="AO25" i="5"/>
  <c r="AZ35" i="5"/>
  <c r="BK36" i="5"/>
  <c r="BK12" i="5"/>
  <c r="BV22" i="5"/>
  <c r="CG23" i="5"/>
  <c r="CR29" i="5"/>
  <c r="DC31" i="5"/>
  <c r="DN30" i="5"/>
  <c r="DY32" i="5"/>
  <c r="CQ10" i="5"/>
  <c r="CS10" i="5" s="1"/>
  <c r="CP41" i="5"/>
  <c r="AC10" i="5"/>
  <c r="AE10" i="5" s="1"/>
  <c r="AB41" i="5"/>
  <c r="DM10" i="5"/>
  <c r="DO10" i="5" s="1"/>
  <c r="DL41" i="5"/>
  <c r="BX41" i="5"/>
  <c r="DP41" i="5"/>
  <c r="AN10" i="5"/>
  <c r="AP10" i="5" s="1"/>
  <c r="AM41" i="5"/>
  <c r="CF10" i="5"/>
  <c r="CH10" i="5" s="1"/>
  <c r="CE41" i="5"/>
  <c r="DX10" i="5"/>
  <c r="DZ10" i="5" s="1"/>
  <c r="DW41" i="5"/>
  <c r="G41" i="5"/>
  <c r="F11" i="4"/>
  <c r="G11" i="4" s="1"/>
  <c r="I11" i="4" s="1"/>
  <c r="J11" i="4"/>
  <c r="K11" i="4" s="1"/>
  <c r="F12" i="4"/>
  <c r="G12" i="4" s="1"/>
  <c r="I12" i="4" s="1"/>
  <c r="J12" i="4"/>
  <c r="K12" i="4" s="1"/>
  <c r="F13" i="4"/>
  <c r="G13" i="4" s="1"/>
  <c r="I13" i="4" s="1"/>
  <c r="J13" i="4"/>
  <c r="K13" i="4" s="1"/>
  <c r="F14" i="4"/>
  <c r="G14" i="4" s="1"/>
  <c r="I14" i="4" s="1"/>
  <c r="J14" i="4"/>
  <c r="K14" i="4" s="1"/>
  <c r="F15" i="4"/>
  <c r="G15" i="4" s="1"/>
  <c r="I15" i="4" s="1"/>
  <c r="J15" i="4"/>
  <c r="K15" i="4" s="1"/>
  <c r="F16" i="4"/>
  <c r="G16" i="4" s="1"/>
  <c r="I16" i="4" s="1"/>
  <c r="J16" i="4"/>
  <c r="K16" i="4" s="1"/>
  <c r="F17" i="4"/>
  <c r="G17" i="4" s="1"/>
  <c r="I17" i="4" s="1"/>
  <c r="J17" i="4"/>
  <c r="K17" i="4" s="1"/>
  <c r="F18" i="4"/>
  <c r="G18" i="4" s="1"/>
  <c r="I18" i="4" s="1"/>
  <c r="J18" i="4"/>
  <c r="K18" i="4" s="1"/>
  <c r="F19" i="4"/>
  <c r="G19" i="4" s="1"/>
  <c r="I19" i="4" s="1"/>
  <c r="J19" i="4"/>
  <c r="K19" i="4" s="1"/>
  <c r="F20" i="4"/>
  <c r="G20" i="4" s="1"/>
  <c r="I20" i="4" s="1"/>
  <c r="J20" i="4"/>
  <c r="K20" i="4" s="1"/>
  <c r="F21" i="4"/>
  <c r="G21" i="4" s="1"/>
  <c r="I21" i="4" s="1"/>
  <c r="J21" i="4"/>
  <c r="K21" i="4" s="1"/>
  <c r="F22" i="4"/>
  <c r="G22" i="4" s="1"/>
  <c r="I22" i="4" s="1"/>
  <c r="J22" i="4"/>
  <c r="K22" i="4" s="1"/>
  <c r="F23" i="4"/>
  <c r="G23" i="4" s="1"/>
  <c r="I23" i="4" s="1"/>
  <c r="J23" i="4"/>
  <c r="K23" i="4" s="1"/>
  <c r="F24" i="4"/>
  <c r="G24" i="4" s="1"/>
  <c r="I24" i="4" s="1"/>
  <c r="J24" i="4"/>
  <c r="K24" i="4" s="1"/>
  <c r="F25" i="4"/>
  <c r="G25" i="4" s="1"/>
  <c r="I25" i="4" s="1"/>
  <c r="J25" i="4"/>
  <c r="K25" i="4" s="1"/>
  <c r="F26" i="4"/>
  <c r="G26" i="4" s="1"/>
  <c r="I26" i="4" s="1"/>
  <c r="J26" i="4"/>
  <c r="K26" i="4" s="1"/>
  <c r="F27" i="4"/>
  <c r="G27" i="4" s="1"/>
  <c r="I27" i="4" s="1"/>
  <c r="J27" i="4"/>
  <c r="K27" i="4" s="1"/>
  <c r="F28" i="4"/>
  <c r="G28" i="4" s="1"/>
  <c r="I28" i="4" s="1"/>
  <c r="J28" i="4"/>
  <c r="K28" i="4" s="1"/>
  <c r="F29" i="4"/>
  <c r="G29" i="4" s="1"/>
  <c r="I29" i="4" s="1"/>
  <c r="J29" i="4"/>
  <c r="K29" i="4" s="1"/>
  <c r="F30" i="4"/>
  <c r="G30" i="4" s="1"/>
  <c r="I30" i="4" s="1"/>
  <c r="J30" i="4"/>
  <c r="K30" i="4" s="1"/>
  <c r="F31" i="4"/>
  <c r="G31" i="4" s="1"/>
  <c r="I31" i="4" s="1"/>
  <c r="J31" i="4"/>
  <c r="K31" i="4" s="1"/>
  <c r="F32" i="4"/>
  <c r="G32" i="4" s="1"/>
  <c r="I32" i="4" s="1"/>
  <c r="J32" i="4"/>
  <c r="K32" i="4" s="1"/>
  <c r="F33" i="4"/>
  <c r="G33" i="4" s="1"/>
  <c r="I33" i="4" s="1"/>
  <c r="J33" i="4"/>
  <c r="K33" i="4" s="1"/>
  <c r="F34" i="4"/>
  <c r="G34" i="4" s="1"/>
  <c r="I34" i="4" s="1"/>
  <c r="J34" i="4"/>
  <c r="K34" i="4" s="1"/>
  <c r="F35" i="4"/>
  <c r="G35" i="4" s="1"/>
  <c r="I35" i="4" s="1"/>
  <c r="J35" i="4"/>
  <c r="K35" i="4" s="1"/>
  <c r="F36" i="4"/>
  <c r="G36" i="4" s="1"/>
  <c r="I36" i="4" s="1"/>
  <c r="J36" i="4"/>
  <c r="K36" i="4" s="1"/>
  <c r="F37" i="4"/>
  <c r="G37" i="4" s="1"/>
  <c r="I37" i="4" s="1"/>
  <c r="J37" i="4"/>
  <c r="K37" i="4" s="1"/>
  <c r="F38" i="4"/>
  <c r="G38" i="4" s="1"/>
  <c r="I38" i="4" s="1"/>
  <c r="J38" i="4"/>
  <c r="K38" i="4" s="1"/>
  <c r="F39" i="4"/>
  <c r="G39" i="4" s="1"/>
  <c r="I39" i="4" s="1"/>
  <c r="J39" i="4"/>
  <c r="K39" i="4" s="1"/>
  <c r="Q11" i="4"/>
  <c r="R11" i="4" s="1"/>
  <c r="T11" i="4" s="1"/>
  <c r="U11" i="4"/>
  <c r="V11" i="4" s="1"/>
  <c r="Q12" i="4"/>
  <c r="R12" i="4" s="1"/>
  <c r="T12" i="4" s="1"/>
  <c r="U12" i="4"/>
  <c r="V12" i="4" s="1"/>
  <c r="Q13" i="4"/>
  <c r="R13" i="4" s="1"/>
  <c r="T13" i="4" s="1"/>
  <c r="U13" i="4"/>
  <c r="V13" i="4" s="1"/>
  <c r="Q14" i="4"/>
  <c r="R14" i="4" s="1"/>
  <c r="T14" i="4" s="1"/>
  <c r="U14" i="4"/>
  <c r="V14" i="4" s="1"/>
  <c r="Q15" i="4"/>
  <c r="R15" i="4" s="1"/>
  <c r="T15" i="4" s="1"/>
  <c r="U15" i="4"/>
  <c r="V15" i="4" s="1"/>
  <c r="Q16" i="4"/>
  <c r="R16" i="4" s="1"/>
  <c r="T16" i="4" s="1"/>
  <c r="U16" i="4"/>
  <c r="V16" i="4" s="1"/>
  <c r="Q17" i="4"/>
  <c r="R17" i="4" s="1"/>
  <c r="T17" i="4" s="1"/>
  <c r="U17" i="4"/>
  <c r="V17" i="4" s="1"/>
  <c r="Q18" i="4"/>
  <c r="R18" i="4" s="1"/>
  <c r="T18" i="4" s="1"/>
  <c r="U18" i="4"/>
  <c r="V18" i="4" s="1"/>
  <c r="Q19" i="4"/>
  <c r="R19" i="4" s="1"/>
  <c r="T19" i="4" s="1"/>
  <c r="U19" i="4"/>
  <c r="V19" i="4" s="1"/>
  <c r="Q20" i="4"/>
  <c r="R20" i="4" s="1"/>
  <c r="T20" i="4" s="1"/>
  <c r="U20" i="4"/>
  <c r="V20" i="4" s="1"/>
  <c r="Q21" i="4"/>
  <c r="R21" i="4" s="1"/>
  <c r="T21" i="4" s="1"/>
  <c r="U21" i="4"/>
  <c r="V21" i="4" s="1"/>
  <c r="Q22" i="4"/>
  <c r="R22" i="4" s="1"/>
  <c r="T22" i="4" s="1"/>
  <c r="U22" i="4"/>
  <c r="V22" i="4" s="1"/>
  <c r="Q23" i="4"/>
  <c r="R23" i="4" s="1"/>
  <c r="T23" i="4" s="1"/>
  <c r="U23" i="4"/>
  <c r="V23" i="4" s="1"/>
  <c r="Q24" i="4"/>
  <c r="R24" i="4" s="1"/>
  <c r="T24" i="4" s="1"/>
  <c r="U24" i="4"/>
  <c r="V24" i="4" s="1"/>
  <c r="Q25" i="4"/>
  <c r="R25" i="4" s="1"/>
  <c r="T25" i="4" s="1"/>
  <c r="U25" i="4"/>
  <c r="V25" i="4" s="1"/>
  <c r="Q26" i="4"/>
  <c r="R26" i="4" s="1"/>
  <c r="T26" i="4" s="1"/>
  <c r="U26" i="4"/>
  <c r="V26" i="4" s="1"/>
  <c r="Q27" i="4"/>
  <c r="R27" i="4" s="1"/>
  <c r="T27" i="4" s="1"/>
  <c r="U27" i="4"/>
  <c r="V27" i="4" s="1"/>
  <c r="Q28" i="4"/>
  <c r="R28" i="4" s="1"/>
  <c r="T28" i="4" s="1"/>
  <c r="U28" i="4"/>
  <c r="V28" i="4" s="1"/>
  <c r="Q29" i="4"/>
  <c r="R29" i="4" s="1"/>
  <c r="T29" i="4" s="1"/>
  <c r="U29" i="4"/>
  <c r="V29" i="4" s="1"/>
  <c r="Q30" i="4"/>
  <c r="R30" i="4" s="1"/>
  <c r="T30" i="4" s="1"/>
  <c r="U30" i="4"/>
  <c r="V30" i="4" s="1"/>
  <c r="Q31" i="4"/>
  <c r="R31" i="4" s="1"/>
  <c r="T31" i="4" s="1"/>
  <c r="U31" i="4"/>
  <c r="V31" i="4" s="1"/>
  <c r="Q32" i="4"/>
  <c r="R32" i="4" s="1"/>
  <c r="T32" i="4" s="1"/>
  <c r="U32" i="4"/>
  <c r="V32" i="4" s="1"/>
  <c r="Q33" i="4"/>
  <c r="R33" i="4" s="1"/>
  <c r="T33" i="4" s="1"/>
  <c r="U33" i="4"/>
  <c r="V33" i="4" s="1"/>
  <c r="Q34" i="4"/>
  <c r="R34" i="4" s="1"/>
  <c r="T34" i="4" s="1"/>
  <c r="U34" i="4"/>
  <c r="V34" i="4" s="1"/>
  <c r="Q35" i="4"/>
  <c r="R35" i="4" s="1"/>
  <c r="T35" i="4" s="1"/>
  <c r="U35" i="4"/>
  <c r="V35" i="4" s="1"/>
  <c r="Q36" i="4"/>
  <c r="R36" i="4" s="1"/>
  <c r="T36" i="4" s="1"/>
  <c r="U36" i="4"/>
  <c r="V36" i="4" s="1"/>
  <c r="Q37" i="4"/>
  <c r="R37" i="4" s="1"/>
  <c r="T37" i="4" s="1"/>
  <c r="U37" i="4"/>
  <c r="V37" i="4" s="1"/>
  <c r="Q38" i="4"/>
  <c r="R38" i="4" s="1"/>
  <c r="T38" i="4" s="1"/>
  <c r="U38" i="4"/>
  <c r="V38" i="4" s="1"/>
  <c r="Q39" i="4"/>
  <c r="R39" i="4" s="1"/>
  <c r="T39" i="4" s="1"/>
  <c r="U39" i="4"/>
  <c r="V39" i="4" s="1"/>
  <c r="Q40" i="4"/>
  <c r="R40" i="4" s="1"/>
  <c r="T40" i="4" s="1"/>
  <c r="U40" i="4"/>
  <c r="V40" i="4" s="1"/>
  <c r="AB11" i="4"/>
  <c r="AC11" i="4" s="1"/>
  <c r="AE11" i="4" s="1"/>
  <c r="AF11" i="4"/>
  <c r="AG11" i="4" s="1"/>
  <c r="AB12" i="4"/>
  <c r="AC12" i="4" s="1"/>
  <c r="AE12" i="4" s="1"/>
  <c r="AF12" i="4"/>
  <c r="AG12" i="4" s="1"/>
  <c r="AB13" i="4"/>
  <c r="AC13" i="4" s="1"/>
  <c r="AE13" i="4" s="1"/>
  <c r="AF13" i="4"/>
  <c r="AG13" i="4" s="1"/>
  <c r="AB14" i="4"/>
  <c r="AC14" i="4" s="1"/>
  <c r="AE14" i="4" s="1"/>
  <c r="AF14" i="4"/>
  <c r="AG14" i="4" s="1"/>
  <c r="AB15" i="4"/>
  <c r="AC15" i="4" s="1"/>
  <c r="AE15" i="4" s="1"/>
  <c r="AF15" i="4"/>
  <c r="AG15" i="4" s="1"/>
  <c r="AB16" i="4"/>
  <c r="AC16" i="4" s="1"/>
  <c r="AE16" i="4" s="1"/>
  <c r="AF16" i="4"/>
  <c r="AG16" i="4" s="1"/>
  <c r="AB17" i="4"/>
  <c r="AC17" i="4" s="1"/>
  <c r="AE17" i="4" s="1"/>
  <c r="AF17" i="4"/>
  <c r="AG17" i="4" s="1"/>
  <c r="AB18" i="4"/>
  <c r="AC18" i="4" s="1"/>
  <c r="AE18" i="4" s="1"/>
  <c r="AF18" i="4"/>
  <c r="AG18" i="4" s="1"/>
  <c r="AB19" i="4"/>
  <c r="AC19" i="4" s="1"/>
  <c r="AE19" i="4" s="1"/>
  <c r="AF19" i="4"/>
  <c r="AG19" i="4" s="1"/>
  <c r="AB20" i="4"/>
  <c r="AC20" i="4" s="1"/>
  <c r="AE20" i="4" s="1"/>
  <c r="AF20" i="4"/>
  <c r="AG20" i="4" s="1"/>
  <c r="AB21" i="4"/>
  <c r="AC21" i="4" s="1"/>
  <c r="AE21" i="4" s="1"/>
  <c r="AF21" i="4"/>
  <c r="AG21" i="4" s="1"/>
  <c r="AB22" i="4"/>
  <c r="AC22" i="4" s="1"/>
  <c r="AE22" i="4" s="1"/>
  <c r="AF22" i="4"/>
  <c r="AG22" i="4" s="1"/>
  <c r="AB23" i="4"/>
  <c r="AC23" i="4" s="1"/>
  <c r="AE23" i="4" s="1"/>
  <c r="AF23" i="4"/>
  <c r="AG23" i="4" s="1"/>
  <c r="AB24" i="4"/>
  <c r="AC24" i="4" s="1"/>
  <c r="AE24" i="4" s="1"/>
  <c r="AF24" i="4"/>
  <c r="AG24" i="4" s="1"/>
  <c r="AB25" i="4"/>
  <c r="AC25" i="4" s="1"/>
  <c r="AE25" i="4" s="1"/>
  <c r="AF25" i="4"/>
  <c r="AG25" i="4" s="1"/>
  <c r="AB26" i="4"/>
  <c r="AC26" i="4" s="1"/>
  <c r="AE26" i="4" s="1"/>
  <c r="AF26" i="4"/>
  <c r="AG26" i="4" s="1"/>
  <c r="AB27" i="4"/>
  <c r="AC27" i="4" s="1"/>
  <c r="AE27" i="4" s="1"/>
  <c r="AF27" i="4"/>
  <c r="AG27" i="4" s="1"/>
  <c r="AB28" i="4"/>
  <c r="AC28" i="4" s="1"/>
  <c r="AE28" i="4" s="1"/>
  <c r="AF28" i="4"/>
  <c r="AG28" i="4" s="1"/>
  <c r="AB29" i="4"/>
  <c r="AC29" i="4" s="1"/>
  <c r="AE29" i="4" s="1"/>
  <c r="AF29" i="4"/>
  <c r="AG29" i="4" s="1"/>
  <c r="AB30" i="4"/>
  <c r="AC30" i="4" s="1"/>
  <c r="AE30" i="4" s="1"/>
  <c r="AF30" i="4"/>
  <c r="AG30" i="4" s="1"/>
  <c r="AB31" i="4"/>
  <c r="AC31" i="4" s="1"/>
  <c r="AE31" i="4" s="1"/>
  <c r="AF31" i="4"/>
  <c r="AG31" i="4" s="1"/>
  <c r="AB32" i="4"/>
  <c r="AC32" i="4" s="1"/>
  <c r="AE32" i="4" s="1"/>
  <c r="AF32" i="4"/>
  <c r="AG32" i="4" s="1"/>
  <c r="AB33" i="4"/>
  <c r="AC33" i="4" s="1"/>
  <c r="AE33" i="4" s="1"/>
  <c r="AF33" i="4"/>
  <c r="AG33" i="4" s="1"/>
  <c r="AB34" i="4"/>
  <c r="AC34" i="4" s="1"/>
  <c r="AE34" i="4" s="1"/>
  <c r="AF34" i="4"/>
  <c r="AG34" i="4" s="1"/>
  <c r="AB35" i="4"/>
  <c r="AC35" i="4" s="1"/>
  <c r="AE35" i="4" s="1"/>
  <c r="AF35" i="4"/>
  <c r="AG35" i="4" s="1"/>
  <c r="AB36" i="4"/>
  <c r="AC36" i="4" s="1"/>
  <c r="AE36" i="4" s="1"/>
  <c r="AF36" i="4"/>
  <c r="AG36" i="4" s="1"/>
  <c r="AB37" i="4"/>
  <c r="AC37" i="4" s="1"/>
  <c r="AE37" i="4" s="1"/>
  <c r="AF37" i="4"/>
  <c r="AG37" i="4" s="1"/>
  <c r="AB38" i="4"/>
  <c r="AC38" i="4" s="1"/>
  <c r="AE38" i="4" s="1"/>
  <c r="AF38" i="4"/>
  <c r="AG38" i="4" s="1"/>
  <c r="AB39" i="4"/>
  <c r="AC39" i="4" s="1"/>
  <c r="AE39" i="4" s="1"/>
  <c r="AF39" i="4"/>
  <c r="AG39" i="4" s="1"/>
  <c r="AQ10" i="4"/>
  <c r="AR10" i="4" s="1"/>
  <c r="AX11" i="4"/>
  <c r="AY11" i="4" s="1"/>
  <c r="BA11" i="4" s="1"/>
  <c r="BB11" i="4"/>
  <c r="BC11" i="4" s="1"/>
  <c r="AX12" i="4"/>
  <c r="AY12" i="4" s="1"/>
  <c r="BA12" i="4" s="1"/>
  <c r="BB12" i="4"/>
  <c r="BC12" i="4" s="1"/>
  <c r="AX13" i="4"/>
  <c r="AY13" i="4" s="1"/>
  <c r="BA13" i="4" s="1"/>
  <c r="BB13" i="4"/>
  <c r="BC13" i="4" s="1"/>
  <c r="AX14" i="4"/>
  <c r="AY14" i="4" s="1"/>
  <c r="BA14" i="4" s="1"/>
  <c r="BB14" i="4"/>
  <c r="BC14" i="4" s="1"/>
  <c r="AX15" i="4"/>
  <c r="AY15" i="4" s="1"/>
  <c r="BA15" i="4" s="1"/>
  <c r="BB15" i="4"/>
  <c r="BC15" i="4" s="1"/>
  <c r="AX16" i="4"/>
  <c r="AY16" i="4" s="1"/>
  <c r="BA16" i="4" s="1"/>
  <c r="BB16" i="4"/>
  <c r="BC16" i="4" s="1"/>
  <c r="AX17" i="4"/>
  <c r="AY17" i="4" s="1"/>
  <c r="BA17" i="4" s="1"/>
  <c r="BB17" i="4"/>
  <c r="BC17" i="4" s="1"/>
  <c r="AX18" i="4"/>
  <c r="AY18" i="4" s="1"/>
  <c r="BA18" i="4" s="1"/>
  <c r="BB18" i="4"/>
  <c r="BC18" i="4" s="1"/>
  <c r="AX19" i="4"/>
  <c r="AY19" i="4" s="1"/>
  <c r="BA19" i="4" s="1"/>
  <c r="BB19" i="4"/>
  <c r="BC19" i="4" s="1"/>
  <c r="AX20" i="4"/>
  <c r="AY20" i="4" s="1"/>
  <c r="BA20" i="4" s="1"/>
  <c r="BB20" i="4"/>
  <c r="BC20" i="4" s="1"/>
  <c r="AX21" i="4"/>
  <c r="AY21" i="4" s="1"/>
  <c r="BA21" i="4" s="1"/>
  <c r="BB21" i="4"/>
  <c r="BC21" i="4" s="1"/>
  <c r="AX22" i="4"/>
  <c r="AY22" i="4" s="1"/>
  <c r="BA22" i="4" s="1"/>
  <c r="BB22" i="4"/>
  <c r="BC22" i="4" s="1"/>
  <c r="AX23" i="4"/>
  <c r="AY23" i="4" s="1"/>
  <c r="BA23" i="4" s="1"/>
  <c r="BB23" i="4"/>
  <c r="BC23" i="4" s="1"/>
  <c r="AX24" i="4"/>
  <c r="AY24" i="4" s="1"/>
  <c r="BA24" i="4" s="1"/>
  <c r="BB24" i="4"/>
  <c r="BC24" i="4" s="1"/>
  <c r="AX25" i="4"/>
  <c r="AY25" i="4" s="1"/>
  <c r="BA25" i="4" s="1"/>
  <c r="BB25" i="4"/>
  <c r="BC25" i="4" s="1"/>
  <c r="AX26" i="4"/>
  <c r="AY26" i="4" s="1"/>
  <c r="BA26" i="4" s="1"/>
  <c r="BB26" i="4"/>
  <c r="BC26" i="4" s="1"/>
  <c r="AX27" i="4"/>
  <c r="AY27" i="4" s="1"/>
  <c r="BA27" i="4" s="1"/>
  <c r="BB27" i="4"/>
  <c r="BC27" i="4" s="1"/>
  <c r="AX28" i="4"/>
  <c r="AY28" i="4" s="1"/>
  <c r="BA28" i="4" s="1"/>
  <c r="BB28" i="4"/>
  <c r="BC28" i="4" s="1"/>
  <c r="AX29" i="4"/>
  <c r="AY29" i="4" s="1"/>
  <c r="BA29" i="4" s="1"/>
  <c r="BB29" i="4"/>
  <c r="BC29" i="4" s="1"/>
  <c r="AX30" i="4"/>
  <c r="AY30" i="4" s="1"/>
  <c r="BA30" i="4" s="1"/>
  <c r="BB30" i="4"/>
  <c r="BC30" i="4" s="1"/>
  <c r="AX31" i="4"/>
  <c r="AY31" i="4" s="1"/>
  <c r="BA31" i="4" s="1"/>
  <c r="BB31" i="4"/>
  <c r="BC31" i="4" s="1"/>
  <c r="AX32" i="4"/>
  <c r="AY32" i="4" s="1"/>
  <c r="BA32" i="4" s="1"/>
  <c r="BB32" i="4"/>
  <c r="BC32" i="4" s="1"/>
  <c r="AX33" i="4"/>
  <c r="AY33" i="4" s="1"/>
  <c r="BA33" i="4" s="1"/>
  <c r="BB33" i="4"/>
  <c r="BC33" i="4" s="1"/>
  <c r="AX34" i="4"/>
  <c r="AY34" i="4" s="1"/>
  <c r="BA34" i="4" s="1"/>
  <c r="BB34" i="4"/>
  <c r="BC34" i="4" s="1"/>
  <c r="AX35" i="4"/>
  <c r="AY35" i="4" s="1"/>
  <c r="BA35" i="4" s="1"/>
  <c r="BB35" i="4"/>
  <c r="BC35" i="4" s="1"/>
  <c r="AX36" i="4"/>
  <c r="AY36" i="4" s="1"/>
  <c r="BA36" i="4" s="1"/>
  <c r="BB36" i="4"/>
  <c r="BC36" i="4" s="1"/>
  <c r="AX37" i="4"/>
  <c r="AY37" i="4" s="1"/>
  <c r="BA37" i="4" s="1"/>
  <c r="BB37" i="4"/>
  <c r="BC37" i="4" s="1"/>
  <c r="AX38" i="4"/>
  <c r="AY38" i="4" s="1"/>
  <c r="BA38" i="4" s="1"/>
  <c r="BB38" i="4"/>
  <c r="BC38" i="4" s="1"/>
  <c r="AX39" i="4"/>
  <c r="AY39" i="4" s="1"/>
  <c r="BA39" i="4" s="1"/>
  <c r="BB39" i="4"/>
  <c r="BC39" i="4" s="1"/>
  <c r="AX40" i="4"/>
  <c r="AY40" i="4" s="1"/>
  <c r="BA40" i="4" s="1"/>
  <c r="BB40" i="4"/>
  <c r="BC40" i="4" s="1"/>
  <c r="BI11" i="4"/>
  <c r="BJ11" i="4" s="1"/>
  <c r="BL11" i="4" s="1"/>
  <c r="BM11" i="4"/>
  <c r="BN11" i="4" s="1"/>
  <c r="BI12" i="4"/>
  <c r="BJ12" i="4" s="1"/>
  <c r="BL12" i="4" s="1"/>
  <c r="BM12" i="4"/>
  <c r="BN12" i="4" s="1"/>
  <c r="BI13" i="4"/>
  <c r="BJ13" i="4" s="1"/>
  <c r="BL13" i="4" s="1"/>
  <c r="BM13" i="4"/>
  <c r="BN13" i="4" s="1"/>
  <c r="BI14" i="4"/>
  <c r="BJ14" i="4" s="1"/>
  <c r="BL14" i="4" s="1"/>
  <c r="BM14" i="4"/>
  <c r="BN14" i="4" s="1"/>
  <c r="BI15" i="4"/>
  <c r="BJ15" i="4" s="1"/>
  <c r="BL15" i="4" s="1"/>
  <c r="BM15" i="4"/>
  <c r="BN15" i="4" s="1"/>
  <c r="BI16" i="4"/>
  <c r="BJ16" i="4" s="1"/>
  <c r="BL16" i="4" s="1"/>
  <c r="BM16" i="4"/>
  <c r="BN16" i="4" s="1"/>
  <c r="BI17" i="4"/>
  <c r="BJ17" i="4" s="1"/>
  <c r="BL17" i="4" s="1"/>
  <c r="BM17" i="4"/>
  <c r="BN17" i="4" s="1"/>
  <c r="BI18" i="4"/>
  <c r="BJ18" i="4" s="1"/>
  <c r="BL18" i="4" s="1"/>
  <c r="BM18" i="4"/>
  <c r="BN18" i="4" s="1"/>
  <c r="BI19" i="4"/>
  <c r="BJ19" i="4" s="1"/>
  <c r="BL19" i="4" s="1"/>
  <c r="BM19" i="4"/>
  <c r="BN19" i="4" s="1"/>
  <c r="BI20" i="4"/>
  <c r="BJ20" i="4" s="1"/>
  <c r="BL20" i="4" s="1"/>
  <c r="BM20" i="4"/>
  <c r="BN20" i="4" s="1"/>
  <c r="BI21" i="4"/>
  <c r="BJ21" i="4" s="1"/>
  <c r="BL21" i="4" s="1"/>
  <c r="BM21" i="4"/>
  <c r="BN21" i="4" s="1"/>
  <c r="BI22" i="4"/>
  <c r="BJ22" i="4" s="1"/>
  <c r="BL22" i="4" s="1"/>
  <c r="BM22" i="4"/>
  <c r="BN22" i="4" s="1"/>
  <c r="BI23" i="4"/>
  <c r="BL23" i="4" s="1"/>
  <c r="BN23" i="4"/>
  <c r="BI24" i="4"/>
  <c r="BJ24" i="4" s="1"/>
  <c r="BL24" i="4" s="1"/>
  <c r="BM24" i="4"/>
  <c r="BN24" i="4" s="1"/>
  <c r="BI25" i="4"/>
  <c r="BJ25" i="4" s="1"/>
  <c r="BL25" i="4" s="1"/>
  <c r="BM25" i="4"/>
  <c r="BN25" i="4" s="1"/>
  <c r="BI26" i="4"/>
  <c r="BJ26" i="4" s="1"/>
  <c r="BL26" i="4" s="1"/>
  <c r="BM26" i="4"/>
  <c r="BN26" i="4" s="1"/>
  <c r="BI27" i="4"/>
  <c r="BJ27" i="4" s="1"/>
  <c r="BL27" i="4" s="1"/>
  <c r="BM27" i="4"/>
  <c r="BN27" i="4" s="1"/>
  <c r="BI28" i="4"/>
  <c r="BJ28" i="4" s="1"/>
  <c r="BL28" i="4" s="1"/>
  <c r="BM28" i="4"/>
  <c r="BN28" i="4" s="1"/>
  <c r="BI29" i="4"/>
  <c r="BJ29" i="4" s="1"/>
  <c r="BL29" i="4" s="1"/>
  <c r="BM29" i="4"/>
  <c r="BN29" i="4" s="1"/>
  <c r="BI30" i="4"/>
  <c r="BJ30" i="4" s="1"/>
  <c r="BL30" i="4" s="1"/>
  <c r="BM30" i="4"/>
  <c r="BN30" i="4" s="1"/>
  <c r="BI31" i="4"/>
  <c r="BJ31" i="4" s="1"/>
  <c r="BL31" i="4" s="1"/>
  <c r="BM31" i="4"/>
  <c r="BN31" i="4" s="1"/>
  <c r="BI32" i="4"/>
  <c r="BJ32" i="4" s="1"/>
  <c r="BL32" i="4" s="1"/>
  <c r="BM32" i="4"/>
  <c r="BN32" i="4" s="1"/>
  <c r="BI33" i="4"/>
  <c r="BJ33" i="4" s="1"/>
  <c r="BL33" i="4" s="1"/>
  <c r="BM33" i="4"/>
  <c r="BN33" i="4" s="1"/>
  <c r="BI34" i="4"/>
  <c r="BJ34" i="4" s="1"/>
  <c r="BL34" i="4" s="1"/>
  <c r="BM34" i="4"/>
  <c r="BN34" i="4" s="1"/>
  <c r="BI35" i="4"/>
  <c r="BJ35" i="4" s="1"/>
  <c r="BL35" i="4" s="1"/>
  <c r="BM35" i="4"/>
  <c r="BN35" i="4" s="1"/>
  <c r="BI36" i="4"/>
  <c r="BJ36" i="4" s="1"/>
  <c r="BL36" i="4" s="1"/>
  <c r="BM36" i="4"/>
  <c r="BN36" i="4" s="1"/>
  <c r="BI37" i="4"/>
  <c r="BJ37" i="4" s="1"/>
  <c r="BL37" i="4" s="1"/>
  <c r="BM37" i="4"/>
  <c r="BN37" i="4" s="1"/>
  <c r="BI38" i="4"/>
  <c r="BJ38" i="4" s="1"/>
  <c r="BL38" i="4" s="1"/>
  <c r="BM38" i="4"/>
  <c r="BN38" i="4" s="1"/>
  <c r="BI39" i="4"/>
  <c r="BJ39" i="4" s="1"/>
  <c r="BL39" i="4" s="1"/>
  <c r="BM39" i="4"/>
  <c r="BN39" i="4" s="1"/>
  <c r="BT11" i="4"/>
  <c r="BU11" i="4" s="1"/>
  <c r="BW11" i="4" s="1"/>
  <c r="BX11" i="4"/>
  <c r="BY11" i="4" s="1"/>
  <c r="BT12" i="4"/>
  <c r="BU12" i="4" s="1"/>
  <c r="BW12" i="4" s="1"/>
  <c r="BX12" i="4"/>
  <c r="BY12" i="4" s="1"/>
  <c r="BT13" i="4"/>
  <c r="BU13" i="4" s="1"/>
  <c r="BW13" i="4" s="1"/>
  <c r="BX13" i="4"/>
  <c r="BY13" i="4" s="1"/>
  <c r="BT14" i="4"/>
  <c r="BU14" i="4" s="1"/>
  <c r="BW14" i="4" s="1"/>
  <c r="BX14" i="4"/>
  <c r="BY14" i="4" s="1"/>
  <c r="BT15" i="4"/>
  <c r="BU15" i="4" s="1"/>
  <c r="BW15" i="4" s="1"/>
  <c r="BX15" i="4"/>
  <c r="BY15" i="4" s="1"/>
  <c r="BT16" i="4"/>
  <c r="BU16" i="4" s="1"/>
  <c r="BW16" i="4" s="1"/>
  <c r="BX16" i="4"/>
  <c r="BY16" i="4" s="1"/>
  <c r="BT17" i="4"/>
  <c r="BU17" i="4" s="1"/>
  <c r="BW17" i="4" s="1"/>
  <c r="BX17" i="4"/>
  <c r="BY17" i="4" s="1"/>
  <c r="BT18" i="4"/>
  <c r="BU18" i="4" s="1"/>
  <c r="BW18" i="4" s="1"/>
  <c r="BX18" i="4"/>
  <c r="BY18" i="4" s="1"/>
  <c r="BT19" i="4"/>
  <c r="BU19" i="4" s="1"/>
  <c r="BW19" i="4" s="1"/>
  <c r="BX19" i="4"/>
  <c r="BY19" i="4" s="1"/>
  <c r="BT20" i="4"/>
  <c r="BU20" i="4" s="1"/>
  <c r="BW20" i="4" s="1"/>
  <c r="BX20" i="4"/>
  <c r="BY20" i="4" s="1"/>
  <c r="BT21" i="4"/>
  <c r="BU21" i="4" s="1"/>
  <c r="BW21" i="4" s="1"/>
  <c r="BX21" i="4"/>
  <c r="BY21" i="4" s="1"/>
  <c r="BT22" i="4"/>
  <c r="BU22" i="4" s="1"/>
  <c r="BW22" i="4" s="1"/>
  <c r="BX22" i="4"/>
  <c r="BY22" i="4" s="1"/>
  <c r="BT23" i="4"/>
  <c r="BU23" i="4" s="1"/>
  <c r="BW23" i="4" s="1"/>
  <c r="BX23" i="4"/>
  <c r="BY23" i="4" s="1"/>
  <c r="BT24" i="4"/>
  <c r="BU24" i="4" s="1"/>
  <c r="BW24" i="4" s="1"/>
  <c r="BX24" i="4"/>
  <c r="BY24" i="4" s="1"/>
  <c r="BT25" i="4"/>
  <c r="BU25" i="4" s="1"/>
  <c r="BW25" i="4" s="1"/>
  <c r="BX25" i="4"/>
  <c r="BY25" i="4" s="1"/>
  <c r="BT26" i="4"/>
  <c r="BU26" i="4" s="1"/>
  <c r="BW26" i="4" s="1"/>
  <c r="BX26" i="4"/>
  <c r="BY26" i="4" s="1"/>
  <c r="BT27" i="4"/>
  <c r="BU27" i="4" s="1"/>
  <c r="BW27" i="4" s="1"/>
  <c r="BX27" i="4"/>
  <c r="BY27" i="4" s="1"/>
  <c r="BT28" i="4"/>
  <c r="BU28" i="4" s="1"/>
  <c r="BW28" i="4" s="1"/>
  <c r="BX28" i="4"/>
  <c r="BY28" i="4" s="1"/>
  <c r="BT29" i="4"/>
  <c r="BU29" i="4" s="1"/>
  <c r="BW29" i="4" s="1"/>
  <c r="BX29" i="4"/>
  <c r="BY29" i="4" s="1"/>
  <c r="BT30" i="4"/>
  <c r="BU30" i="4" s="1"/>
  <c r="BW30" i="4" s="1"/>
  <c r="BX30" i="4"/>
  <c r="BY30" i="4" s="1"/>
  <c r="BT31" i="4"/>
  <c r="BU31" i="4" s="1"/>
  <c r="BW31" i="4" s="1"/>
  <c r="BX31" i="4"/>
  <c r="BY31" i="4" s="1"/>
  <c r="BT32" i="4"/>
  <c r="BU32" i="4" s="1"/>
  <c r="BW32" i="4" s="1"/>
  <c r="BX32" i="4"/>
  <c r="BY32" i="4" s="1"/>
  <c r="BT33" i="4"/>
  <c r="BU33" i="4" s="1"/>
  <c r="BW33" i="4" s="1"/>
  <c r="BX33" i="4"/>
  <c r="BY33" i="4" s="1"/>
  <c r="BT34" i="4"/>
  <c r="BU34" i="4" s="1"/>
  <c r="BW34" i="4" s="1"/>
  <c r="BX34" i="4"/>
  <c r="BY34" i="4" s="1"/>
  <c r="BT35" i="4"/>
  <c r="BU35" i="4" s="1"/>
  <c r="BW35" i="4" s="1"/>
  <c r="BX35" i="4"/>
  <c r="BY35" i="4" s="1"/>
  <c r="BT36" i="4"/>
  <c r="BU36" i="4" s="1"/>
  <c r="BW36" i="4" s="1"/>
  <c r="BX36" i="4"/>
  <c r="BY36" i="4" s="1"/>
  <c r="BT37" i="4"/>
  <c r="BU37" i="4" s="1"/>
  <c r="BW37" i="4" s="1"/>
  <c r="BX37" i="4"/>
  <c r="BY37" i="4" s="1"/>
  <c r="BT38" i="4"/>
  <c r="BU38" i="4" s="1"/>
  <c r="BW38" i="4" s="1"/>
  <c r="BX38" i="4"/>
  <c r="BY38" i="4" s="1"/>
  <c r="BT39" i="4"/>
  <c r="BU39" i="4" s="1"/>
  <c r="BW39" i="4" s="1"/>
  <c r="BX39" i="4"/>
  <c r="BY39" i="4" s="1"/>
  <c r="BT40" i="4"/>
  <c r="BU40" i="4" s="1"/>
  <c r="BW40" i="4" s="1"/>
  <c r="BX40" i="4"/>
  <c r="BY40" i="4" s="1"/>
  <c r="CE11" i="4"/>
  <c r="CF11" i="4" s="1"/>
  <c r="CH11" i="4" s="1"/>
  <c r="CI11" i="4"/>
  <c r="CJ11" i="4" s="1"/>
  <c r="CE12" i="4"/>
  <c r="CF12" i="4" s="1"/>
  <c r="CH12" i="4" s="1"/>
  <c r="CI12" i="4"/>
  <c r="CJ12" i="4" s="1"/>
  <c r="CE13" i="4"/>
  <c r="CF13" i="4" s="1"/>
  <c r="CH13" i="4" s="1"/>
  <c r="CI13" i="4"/>
  <c r="CJ13" i="4" s="1"/>
  <c r="CE14" i="4"/>
  <c r="CF14" i="4" s="1"/>
  <c r="CH14" i="4" s="1"/>
  <c r="CI14" i="4"/>
  <c r="CJ14" i="4" s="1"/>
  <c r="CE15" i="4"/>
  <c r="CF15" i="4" s="1"/>
  <c r="CH15" i="4" s="1"/>
  <c r="CI15" i="4"/>
  <c r="CJ15" i="4" s="1"/>
  <c r="CE16" i="4"/>
  <c r="CF16" i="4" s="1"/>
  <c r="CH16" i="4" s="1"/>
  <c r="CI16" i="4"/>
  <c r="CJ16" i="4" s="1"/>
  <c r="CE17" i="4"/>
  <c r="CF17" i="4" s="1"/>
  <c r="CH17" i="4" s="1"/>
  <c r="CI17" i="4"/>
  <c r="CJ17" i="4" s="1"/>
  <c r="CE18" i="4"/>
  <c r="CF18" i="4" s="1"/>
  <c r="CH18" i="4" s="1"/>
  <c r="CI18" i="4"/>
  <c r="CJ18" i="4" s="1"/>
  <c r="CE19" i="4"/>
  <c r="CF19" i="4" s="1"/>
  <c r="CH19" i="4" s="1"/>
  <c r="CI19" i="4"/>
  <c r="CJ19" i="4" s="1"/>
  <c r="CE20" i="4"/>
  <c r="CF20" i="4" s="1"/>
  <c r="CH20" i="4" s="1"/>
  <c r="CI20" i="4"/>
  <c r="CJ20" i="4" s="1"/>
  <c r="CE21" i="4"/>
  <c r="CF21" i="4" s="1"/>
  <c r="CH21" i="4" s="1"/>
  <c r="CI21" i="4"/>
  <c r="CJ21" i="4" s="1"/>
  <c r="CE22" i="4"/>
  <c r="CF22" i="4" s="1"/>
  <c r="CH22" i="4" s="1"/>
  <c r="CI22" i="4"/>
  <c r="CJ22" i="4" s="1"/>
  <c r="CE23" i="4"/>
  <c r="CF23" i="4" s="1"/>
  <c r="CH23" i="4" s="1"/>
  <c r="CI23" i="4"/>
  <c r="CJ23" i="4" s="1"/>
  <c r="CE24" i="4"/>
  <c r="CF24" i="4" s="1"/>
  <c r="CH24" i="4" s="1"/>
  <c r="CI24" i="4"/>
  <c r="CJ24" i="4" s="1"/>
  <c r="CE25" i="4"/>
  <c r="CF25" i="4" s="1"/>
  <c r="CH25" i="4" s="1"/>
  <c r="CI25" i="4"/>
  <c r="CJ25" i="4" s="1"/>
  <c r="CE26" i="4"/>
  <c r="CF26" i="4" s="1"/>
  <c r="CH26" i="4" s="1"/>
  <c r="CI26" i="4"/>
  <c r="CJ26" i="4" s="1"/>
  <c r="CE27" i="4"/>
  <c r="CF27" i="4" s="1"/>
  <c r="CH27" i="4" s="1"/>
  <c r="CI27" i="4"/>
  <c r="CJ27" i="4" s="1"/>
  <c r="CE28" i="4"/>
  <c r="CF28" i="4" s="1"/>
  <c r="CH28" i="4" s="1"/>
  <c r="CI28" i="4"/>
  <c r="CJ28" i="4" s="1"/>
  <c r="CE29" i="4"/>
  <c r="CF29" i="4" s="1"/>
  <c r="CH29" i="4" s="1"/>
  <c r="CI29" i="4"/>
  <c r="CJ29" i="4" s="1"/>
  <c r="CE30" i="4"/>
  <c r="CF30" i="4" s="1"/>
  <c r="CH30" i="4" s="1"/>
  <c r="CI30" i="4"/>
  <c r="CJ30" i="4" s="1"/>
  <c r="CE31" i="4"/>
  <c r="CF31" i="4" s="1"/>
  <c r="CH31" i="4" s="1"/>
  <c r="CI31" i="4"/>
  <c r="CJ31" i="4" s="1"/>
  <c r="CE32" i="4"/>
  <c r="CF32" i="4" s="1"/>
  <c r="CH32" i="4" s="1"/>
  <c r="CI32" i="4"/>
  <c r="CJ32" i="4" s="1"/>
  <c r="CE33" i="4"/>
  <c r="CF33" i="4" s="1"/>
  <c r="CH33" i="4" s="1"/>
  <c r="CI33" i="4"/>
  <c r="CJ33" i="4" s="1"/>
  <c r="CE34" i="4"/>
  <c r="CF34" i="4" s="1"/>
  <c r="CH34" i="4" s="1"/>
  <c r="CI34" i="4"/>
  <c r="CJ34" i="4" s="1"/>
  <c r="CE35" i="4"/>
  <c r="CF35" i="4" s="1"/>
  <c r="CH35" i="4" s="1"/>
  <c r="CI35" i="4"/>
  <c r="CJ35" i="4" s="1"/>
  <c r="CE36" i="4"/>
  <c r="CF36" i="4" s="1"/>
  <c r="CH36" i="4" s="1"/>
  <c r="CI36" i="4"/>
  <c r="CJ36" i="4" s="1"/>
  <c r="CE37" i="4"/>
  <c r="CF37" i="4" s="1"/>
  <c r="CH37" i="4" s="1"/>
  <c r="CI37" i="4"/>
  <c r="CJ37" i="4" s="1"/>
  <c r="CE38" i="4"/>
  <c r="CF38" i="4" s="1"/>
  <c r="CH38" i="4" s="1"/>
  <c r="CI38" i="4"/>
  <c r="CJ38" i="4" s="1"/>
  <c r="CE39" i="4"/>
  <c r="CF39" i="4" s="1"/>
  <c r="CH39" i="4" s="1"/>
  <c r="CI39" i="4"/>
  <c r="CJ39" i="4" s="1"/>
  <c r="CP11" i="4"/>
  <c r="CQ11" i="4" s="1"/>
  <c r="CS11" i="4" s="1"/>
  <c r="CT11" i="4"/>
  <c r="CU11" i="4" s="1"/>
  <c r="CP12" i="4"/>
  <c r="CQ12" i="4" s="1"/>
  <c r="CS12" i="4" s="1"/>
  <c r="CT12" i="4"/>
  <c r="CU12" i="4" s="1"/>
  <c r="CP13" i="4"/>
  <c r="CQ13" i="4" s="1"/>
  <c r="CS13" i="4" s="1"/>
  <c r="CT13" i="4"/>
  <c r="CU13" i="4" s="1"/>
  <c r="CP14" i="4"/>
  <c r="CQ14" i="4" s="1"/>
  <c r="CS14" i="4" s="1"/>
  <c r="CT14" i="4"/>
  <c r="CU14" i="4" s="1"/>
  <c r="CP15" i="4"/>
  <c r="CQ15" i="4" s="1"/>
  <c r="CS15" i="4" s="1"/>
  <c r="CT15" i="4"/>
  <c r="CU15" i="4" s="1"/>
  <c r="CP16" i="4"/>
  <c r="CQ16" i="4" s="1"/>
  <c r="CS16" i="4" s="1"/>
  <c r="CT16" i="4"/>
  <c r="CU16" i="4" s="1"/>
  <c r="CP17" i="4"/>
  <c r="CQ17" i="4" s="1"/>
  <c r="CS17" i="4" s="1"/>
  <c r="CT17" i="4"/>
  <c r="CU17" i="4" s="1"/>
  <c r="CP18" i="4"/>
  <c r="CQ18" i="4" s="1"/>
  <c r="CS18" i="4" s="1"/>
  <c r="CT18" i="4"/>
  <c r="CU18" i="4" s="1"/>
  <c r="CP19" i="4"/>
  <c r="CQ19" i="4" s="1"/>
  <c r="CS19" i="4" s="1"/>
  <c r="CT19" i="4"/>
  <c r="CU19" i="4" s="1"/>
  <c r="CP20" i="4"/>
  <c r="CQ20" i="4" s="1"/>
  <c r="CS20" i="4" s="1"/>
  <c r="CT20" i="4"/>
  <c r="CU20" i="4" s="1"/>
  <c r="CP21" i="4"/>
  <c r="CQ21" i="4" s="1"/>
  <c r="CS21" i="4" s="1"/>
  <c r="CT21" i="4"/>
  <c r="CU21" i="4" s="1"/>
  <c r="CP22" i="4"/>
  <c r="CQ22" i="4" s="1"/>
  <c r="CS22" i="4" s="1"/>
  <c r="CT22" i="4"/>
  <c r="CU22" i="4" s="1"/>
  <c r="CP23" i="4"/>
  <c r="CQ23" i="4" s="1"/>
  <c r="CS23" i="4" s="1"/>
  <c r="CT23" i="4"/>
  <c r="CU23" i="4" s="1"/>
  <c r="CP24" i="4"/>
  <c r="CQ24" i="4" s="1"/>
  <c r="CS24" i="4" s="1"/>
  <c r="CT24" i="4"/>
  <c r="CU24" i="4" s="1"/>
  <c r="CP25" i="4"/>
  <c r="CQ25" i="4" s="1"/>
  <c r="CS25" i="4" s="1"/>
  <c r="CT25" i="4"/>
  <c r="CU25" i="4" s="1"/>
  <c r="CP26" i="4"/>
  <c r="CQ26" i="4" s="1"/>
  <c r="CS26" i="4" s="1"/>
  <c r="CT26" i="4"/>
  <c r="CU26" i="4" s="1"/>
  <c r="CP27" i="4"/>
  <c r="CQ27" i="4" s="1"/>
  <c r="CS27" i="4" s="1"/>
  <c r="CT27" i="4"/>
  <c r="CU27" i="4" s="1"/>
  <c r="CP28" i="4"/>
  <c r="CQ28" i="4" s="1"/>
  <c r="CS28" i="4" s="1"/>
  <c r="CT28" i="4"/>
  <c r="CU28" i="4" s="1"/>
  <c r="CP29" i="4"/>
  <c r="CQ29" i="4" s="1"/>
  <c r="CS29" i="4" s="1"/>
  <c r="CT29" i="4"/>
  <c r="CU29" i="4" s="1"/>
  <c r="CP30" i="4"/>
  <c r="CQ30" i="4" s="1"/>
  <c r="CS30" i="4" s="1"/>
  <c r="CT30" i="4"/>
  <c r="CU30" i="4" s="1"/>
  <c r="CP31" i="4"/>
  <c r="CQ31" i="4" s="1"/>
  <c r="CS31" i="4" s="1"/>
  <c r="CT31" i="4"/>
  <c r="CU31" i="4" s="1"/>
  <c r="CP32" i="4"/>
  <c r="CQ32" i="4" s="1"/>
  <c r="CS32" i="4" s="1"/>
  <c r="CT32" i="4"/>
  <c r="CU32" i="4" s="1"/>
  <c r="CP33" i="4"/>
  <c r="CQ33" i="4" s="1"/>
  <c r="CS33" i="4" s="1"/>
  <c r="CT33" i="4"/>
  <c r="CU33" i="4" s="1"/>
  <c r="CP34" i="4"/>
  <c r="CQ34" i="4" s="1"/>
  <c r="CS34" i="4" s="1"/>
  <c r="CT34" i="4"/>
  <c r="CU34" i="4" s="1"/>
  <c r="CP35" i="4"/>
  <c r="CQ35" i="4" s="1"/>
  <c r="CS35" i="4" s="1"/>
  <c r="CT35" i="4"/>
  <c r="CU35" i="4" s="1"/>
  <c r="CP36" i="4"/>
  <c r="CQ36" i="4" s="1"/>
  <c r="CS36" i="4" s="1"/>
  <c r="CT36" i="4"/>
  <c r="CU36" i="4" s="1"/>
  <c r="CP37" i="4"/>
  <c r="CQ37" i="4" s="1"/>
  <c r="CS37" i="4" s="1"/>
  <c r="CT37" i="4"/>
  <c r="CU37" i="4" s="1"/>
  <c r="CP38" i="4"/>
  <c r="CQ38" i="4" s="1"/>
  <c r="CS38" i="4" s="1"/>
  <c r="CT38" i="4"/>
  <c r="CU38" i="4" s="1"/>
  <c r="CP39" i="4"/>
  <c r="CQ39" i="4" s="1"/>
  <c r="CS39" i="4" s="1"/>
  <c r="CT39" i="4"/>
  <c r="CU39" i="4" s="1"/>
  <c r="CP40" i="4"/>
  <c r="CQ40" i="4" s="1"/>
  <c r="CS40" i="4" s="1"/>
  <c r="CT40" i="4"/>
  <c r="CU40" i="4" s="1"/>
  <c r="DA11" i="4"/>
  <c r="DB11" i="4" s="1"/>
  <c r="DD11" i="4" s="1"/>
  <c r="DE11" i="4"/>
  <c r="DF11" i="4" s="1"/>
  <c r="DA12" i="4"/>
  <c r="DB12" i="4" s="1"/>
  <c r="DD12" i="4" s="1"/>
  <c r="DE12" i="4"/>
  <c r="DF12" i="4" s="1"/>
  <c r="DA13" i="4"/>
  <c r="DB13" i="4" s="1"/>
  <c r="DD13" i="4" s="1"/>
  <c r="DE13" i="4"/>
  <c r="DF13" i="4" s="1"/>
  <c r="DA14" i="4"/>
  <c r="DB14" i="4" s="1"/>
  <c r="DD14" i="4" s="1"/>
  <c r="DE14" i="4"/>
  <c r="DF14" i="4" s="1"/>
  <c r="DA15" i="4"/>
  <c r="DB15" i="4" s="1"/>
  <c r="DD15" i="4" s="1"/>
  <c r="DE15" i="4"/>
  <c r="DF15" i="4" s="1"/>
  <c r="DA16" i="4"/>
  <c r="DB16" i="4" s="1"/>
  <c r="DD16" i="4" s="1"/>
  <c r="DE16" i="4"/>
  <c r="DF16" i="4" s="1"/>
  <c r="DA17" i="4"/>
  <c r="DB17" i="4" s="1"/>
  <c r="DD17" i="4" s="1"/>
  <c r="DE17" i="4"/>
  <c r="DF17" i="4" s="1"/>
  <c r="DA18" i="4"/>
  <c r="DB18" i="4" s="1"/>
  <c r="DD18" i="4" s="1"/>
  <c r="DE18" i="4"/>
  <c r="DF18" i="4" s="1"/>
  <c r="DA19" i="4"/>
  <c r="DB19" i="4" s="1"/>
  <c r="DD19" i="4" s="1"/>
  <c r="DE19" i="4"/>
  <c r="DF19" i="4" s="1"/>
  <c r="DA20" i="4"/>
  <c r="DB20" i="4" s="1"/>
  <c r="DD20" i="4" s="1"/>
  <c r="DE20" i="4"/>
  <c r="DF20" i="4" s="1"/>
  <c r="DA21" i="4"/>
  <c r="DB21" i="4" s="1"/>
  <c r="DD21" i="4" s="1"/>
  <c r="DE21" i="4"/>
  <c r="DF21" i="4" s="1"/>
  <c r="DA22" i="4"/>
  <c r="DB22" i="4" s="1"/>
  <c r="DD22" i="4" s="1"/>
  <c r="DE22" i="4"/>
  <c r="DF22" i="4" s="1"/>
  <c r="DA23" i="4"/>
  <c r="DB23" i="4" s="1"/>
  <c r="DD23" i="4" s="1"/>
  <c r="DE23" i="4"/>
  <c r="DF23" i="4" s="1"/>
  <c r="DA24" i="4"/>
  <c r="DB24" i="4" s="1"/>
  <c r="DD24" i="4" s="1"/>
  <c r="DE24" i="4"/>
  <c r="DF24" i="4" s="1"/>
  <c r="DA25" i="4"/>
  <c r="DB25" i="4" s="1"/>
  <c r="DD25" i="4" s="1"/>
  <c r="DE25" i="4"/>
  <c r="DF25" i="4" s="1"/>
  <c r="DA26" i="4"/>
  <c r="DB26" i="4" s="1"/>
  <c r="DD26" i="4" s="1"/>
  <c r="DE26" i="4"/>
  <c r="DF26" i="4" s="1"/>
  <c r="DA27" i="4"/>
  <c r="DB27" i="4" s="1"/>
  <c r="DD27" i="4" s="1"/>
  <c r="DE27" i="4"/>
  <c r="DF27" i="4" s="1"/>
  <c r="DA28" i="4"/>
  <c r="DB28" i="4" s="1"/>
  <c r="DD28" i="4" s="1"/>
  <c r="DE28" i="4"/>
  <c r="DF28" i="4" s="1"/>
  <c r="DA29" i="4"/>
  <c r="DB29" i="4" s="1"/>
  <c r="DD29" i="4" s="1"/>
  <c r="DE29" i="4"/>
  <c r="DF29" i="4" s="1"/>
  <c r="DA30" i="4"/>
  <c r="DB30" i="4" s="1"/>
  <c r="DD30" i="4" s="1"/>
  <c r="DE30" i="4"/>
  <c r="DF30" i="4" s="1"/>
  <c r="DA31" i="4"/>
  <c r="DB31" i="4" s="1"/>
  <c r="DD31" i="4" s="1"/>
  <c r="DE31" i="4"/>
  <c r="DF31" i="4" s="1"/>
  <c r="DA32" i="4"/>
  <c r="DB32" i="4" s="1"/>
  <c r="DD32" i="4" s="1"/>
  <c r="DE32" i="4"/>
  <c r="DF32" i="4" s="1"/>
  <c r="DA33" i="4"/>
  <c r="DB33" i="4" s="1"/>
  <c r="DD33" i="4" s="1"/>
  <c r="DE33" i="4"/>
  <c r="DF33" i="4" s="1"/>
  <c r="DA34" i="4"/>
  <c r="DB34" i="4" s="1"/>
  <c r="DD34" i="4" s="1"/>
  <c r="DE34" i="4"/>
  <c r="DF34" i="4" s="1"/>
  <c r="DA35" i="4"/>
  <c r="DB35" i="4" s="1"/>
  <c r="DD35" i="4" s="1"/>
  <c r="DE35" i="4"/>
  <c r="DF35" i="4" s="1"/>
  <c r="DA36" i="4"/>
  <c r="DB36" i="4" s="1"/>
  <c r="DD36" i="4" s="1"/>
  <c r="DE36" i="4"/>
  <c r="DF36" i="4" s="1"/>
  <c r="DA37" i="4"/>
  <c r="DB37" i="4" s="1"/>
  <c r="DD37" i="4" s="1"/>
  <c r="DE37" i="4"/>
  <c r="DF37" i="4" s="1"/>
  <c r="DA38" i="4"/>
  <c r="DB38" i="4" s="1"/>
  <c r="DD38" i="4" s="1"/>
  <c r="DE38" i="4"/>
  <c r="DF38" i="4" s="1"/>
  <c r="DA39" i="4"/>
  <c r="DB39" i="4" s="1"/>
  <c r="DD39" i="4" s="1"/>
  <c r="DE39" i="4"/>
  <c r="DF39" i="4" s="1"/>
  <c r="DA40" i="4"/>
  <c r="DB40" i="4" s="1"/>
  <c r="DD40" i="4" s="1"/>
  <c r="DE40" i="4"/>
  <c r="DF40" i="4" s="1"/>
  <c r="DL11" i="4"/>
  <c r="DM11" i="4" s="1"/>
  <c r="DO11" i="4" s="1"/>
  <c r="DP11" i="4"/>
  <c r="DQ11" i="4" s="1"/>
  <c r="DL12" i="4"/>
  <c r="DM12" i="4" s="1"/>
  <c r="DO12" i="4" s="1"/>
  <c r="DP12" i="4"/>
  <c r="DQ12" i="4" s="1"/>
  <c r="DL13" i="4"/>
  <c r="DM13" i="4" s="1"/>
  <c r="DO13" i="4" s="1"/>
  <c r="DP13" i="4"/>
  <c r="DQ13" i="4" s="1"/>
  <c r="DL14" i="4"/>
  <c r="DM14" i="4" s="1"/>
  <c r="DO14" i="4" s="1"/>
  <c r="DP14" i="4"/>
  <c r="DQ14" i="4" s="1"/>
  <c r="DL15" i="4"/>
  <c r="DM15" i="4" s="1"/>
  <c r="DO15" i="4" s="1"/>
  <c r="DP15" i="4"/>
  <c r="DQ15" i="4" s="1"/>
  <c r="DL16" i="4"/>
  <c r="DM16" i="4" s="1"/>
  <c r="DO16" i="4" s="1"/>
  <c r="DP16" i="4"/>
  <c r="DQ16" i="4" s="1"/>
  <c r="DL17" i="4"/>
  <c r="DM17" i="4" s="1"/>
  <c r="DO17" i="4" s="1"/>
  <c r="DP17" i="4"/>
  <c r="DQ17" i="4" s="1"/>
  <c r="DL18" i="4"/>
  <c r="DM18" i="4" s="1"/>
  <c r="DO18" i="4" s="1"/>
  <c r="DP18" i="4"/>
  <c r="DQ18" i="4" s="1"/>
  <c r="DL19" i="4"/>
  <c r="DM19" i="4" s="1"/>
  <c r="DO19" i="4" s="1"/>
  <c r="DP19" i="4"/>
  <c r="DQ19" i="4" s="1"/>
  <c r="DL20" i="4"/>
  <c r="DM20" i="4" s="1"/>
  <c r="DO20" i="4" s="1"/>
  <c r="DP20" i="4"/>
  <c r="DQ20" i="4" s="1"/>
  <c r="DL21" i="4"/>
  <c r="DM21" i="4" s="1"/>
  <c r="DO21" i="4" s="1"/>
  <c r="DP21" i="4"/>
  <c r="DQ21" i="4" s="1"/>
  <c r="DL22" i="4"/>
  <c r="DM22" i="4" s="1"/>
  <c r="DO22" i="4" s="1"/>
  <c r="DP22" i="4"/>
  <c r="DQ22" i="4" s="1"/>
  <c r="DL23" i="4"/>
  <c r="DM23" i="4" s="1"/>
  <c r="DO23" i="4" s="1"/>
  <c r="DP23" i="4"/>
  <c r="DQ23" i="4" s="1"/>
  <c r="DL24" i="4"/>
  <c r="DM24" i="4" s="1"/>
  <c r="DO24" i="4" s="1"/>
  <c r="DP24" i="4"/>
  <c r="DQ24" i="4" s="1"/>
  <c r="DL25" i="4"/>
  <c r="DM25" i="4" s="1"/>
  <c r="DO25" i="4" s="1"/>
  <c r="DP25" i="4"/>
  <c r="DQ25" i="4" s="1"/>
  <c r="DL26" i="4"/>
  <c r="DM26" i="4" s="1"/>
  <c r="DO26" i="4" s="1"/>
  <c r="DP26" i="4"/>
  <c r="DQ26" i="4" s="1"/>
  <c r="DL27" i="4"/>
  <c r="DM27" i="4" s="1"/>
  <c r="DO27" i="4" s="1"/>
  <c r="DP27" i="4"/>
  <c r="DQ27" i="4" s="1"/>
  <c r="DL28" i="4"/>
  <c r="DM28" i="4" s="1"/>
  <c r="DO28" i="4" s="1"/>
  <c r="DP28" i="4"/>
  <c r="DQ28" i="4" s="1"/>
  <c r="DL29" i="4"/>
  <c r="DM29" i="4" s="1"/>
  <c r="DO29" i="4" s="1"/>
  <c r="DP29" i="4"/>
  <c r="DQ29" i="4" s="1"/>
  <c r="DL30" i="4"/>
  <c r="DM30" i="4" s="1"/>
  <c r="DO30" i="4" s="1"/>
  <c r="DP30" i="4"/>
  <c r="DQ30" i="4" s="1"/>
  <c r="DL31" i="4"/>
  <c r="DM31" i="4" s="1"/>
  <c r="DO31" i="4" s="1"/>
  <c r="DP31" i="4"/>
  <c r="DQ31" i="4" s="1"/>
  <c r="DL32" i="4"/>
  <c r="DM32" i="4" s="1"/>
  <c r="DO32" i="4" s="1"/>
  <c r="DP32" i="4"/>
  <c r="DQ32" i="4" s="1"/>
  <c r="DL33" i="4"/>
  <c r="DM33" i="4" s="1"/>
  <c r="DO33" i="4" s="1"/>
  <c r="DP33" i="4"/>
  <c r="DQ33" i="4" s="1"/>
  <c r="DL34" i="4"/>
  <c r="DM34" i="4" s="1"/>
  <c r="DO34" i="4" s="1"/>
  <c r="DP34" i="4"/>
  <c r="DQ34" i="4" s="1"/>
  <c r="DL35" i="4"/>
  <c r="DM35" i="4" s="1"/>
  <c r="DO35" i="4" s="1"/>
  <c r="DP35" i="4"/>
  <c r="DQ35" i="4" s="1"/>
  <c r="DL36" i="4"/>
  <c r="DM36" i="4" s="1"/>
  <c r="DO36" i="4" s="1"/>
  <c r="DP36" i="4"/>
  <c r="DQ36" i="4" s="1"/>
  <c r="DL37" i="4"/>
  <c r="DM37" i="4" s="1"/>
  <c r="DO37" i="4" s="1"/>
  <c r="DP37" i="4"/>
  <c r="DQ37" i="4" s="1"/>
  <c r="DW11" i="4"/>
  <c r="DX11" i="4" s="1"/>
  <c r="DZ11" i="4" s="1"/>
  <c r="EA11" i="4"/>
  <c r="EB11" i="4" s="1"/>
  <c r="DW12" i="4"/>
  <c r="DX12" i="4" s="1"/>
  <c r="DZ12" i="4" s="1"/>
  <c r="EA12" i="4"/>
  <c r="EB12" i="4" s="1"/>
  <c r="DW13" i="4"/>
  <c r="DX13" i="4" s="1"/>
  <c r="DZ13" i="4" s="1"/>
  <c r="EA13" i="4"/>
  <c r="EB13" i="4" s="1"/>
  <c r="DW14" i="4"/>
  <c r="DX14" i="4" s="1"/>
  <c r="DZ14" i="4" s="1"/>
  <c r="EA14" i="4"/>
  <c r="EB14" i="4" s="1"/>
  <c r="DW15" i="4"/>
  <c r="DX15" i="4" s="1"/>
  <c r="DZ15" i="4" s="1"/>
  <c r="EA15" i="4"/>
  <c r="EB15" i="4" s="1"/>
  <c r="DW16" i="4"/>
  <c r="DX16" i="4" s="1"/>
  <c r="DZ16" i="4" s="1"/>
  <c r="EA16" i="4"/>
  <c r="EB16" i="4" s="1"/>
  <c r="DW17" i="4"/>
  <c r="DX17" i="4" s="1"/>
  <c r="DZ17" i="4" s="1"/>
  <c r="EA17" i="4"/>
  <c r="EB17" i="4" s="1"/>
  <c r="DW18" i="4"/>
  <c r="DX18" i="4" s="1"/>
  <c r="DZ18" i="4" s="1"/>
  <c r="EA18" i="4"/>
  <c r="EB18" i="4" s="1"/>
  <c r="DW19" i="4"/>
  <c r="DX19" i="4" s="1"/>
  <c r="DZ19" i="4" s="1"/>
  <c r="EA19" i="4"/>
  <c r="EB19" i="4" s="1"/>
  <c r="DW20" i="4"/>
  <c r="DX20" i="4" s="1"/>
  <c r="DZ20" i="4" s="1"/>
  <c r="EA20" i="4"/>
  <c r="EB20" i="4" s="1"/>
  <c r="DW21" i="4"/>
  <c r="DX21" i="4" s="1"/>
  <c r="DZ21" i="4" s="1"/>
  <c r="EA21" i="4"/>
  <c r="EB21" i="4" s="1"/>
  <c r="DW22" i="4"/>
  <c r="DX22" i="4" s="1"/>
  <c r="DZ22" i="4" s="1"/>
  <c r="EA22" i="4"/>
  <c r="EB22" i="4" s="1"/>
  <c r="DW23" i="4"/>
  <c r="DX23" i="4" s="1"/>
  <c r="DZ23" i="4" s="1"/>
  <c r="EA23" i="4"/>
  <c r="EB23" i="4" s="1"/>
  <c r="DW24" i="4"/>
  <c r="DX24" i="4" s="1"/>
  <c r="DZ24" i="4" s="1"/>
  <c r="EA24" i="4"/>
  <c r="EB24" i="4" s="1"/>
  <c r="DW25" i="4"/>
  <c r="DX25" i="4" s="1"/>
  <c r="DZ25" i="4" s="1"/>
  <c r="EA25" i="4"/>
  <c r="EB25" i="4" s="1"/>
  <c r="DW26" i="4"/>
  <c r="DX26" i="4" s="1"/>
  <c r="DZ26" i="4" s="1"/>
  <c r="EA26" i="4"/>
  <c r="EB26" i="4" s="1"/>
  <c r="DW27" i="4"/>
  <c r="DX27" i="4" s="1"/>
  <c r="DZ27" i="4" s="1"/>
  <c r="EA27" i="4"/>
  <c r="EB27" i="4" s="1"/>
  <c r="DW28" i="4"/>
  <c r="DX28" i="4" s="1"/>
  <c r="DZ28" i="4" s="1"/>
  <c r="EA28" i="4"/>
  <c r="EB28" i="4" s="1"/>
  <c r="DW29" i="4"/>
  <c r="DX29" i="4" s="1"/>
  <c r="DZ29" i="4" s="1"/>
  <c r="EA29" i="4"/>
  <c r="EB29" i="4" s="1"/>
  <c r="DW30" i="4"/>
  <c r="DX30" i="4" s="1"/>
  <c r="DZ30" i="4" s="1"/>
  <c r="EA30" i="4"/>
  <c r="EB30" i="4" s="1"/>
  <c r="DW31" i="4"/>
  <c r="DX31" i="4" s="1"/>
  <c r="DZ31" i="4" s="1"/>
  <c r="EA31" i="4"/>
  <c r="EB31" i="4" s="1"/>
  <c r="DW32" i="4"/>
  <c r="DX32" i="4" s="1"/>
  <c r="DZ32" i="4" s="1"/>
  <c r="EA32" i="4"/>
  <c r="EB32" i="4" s="1"/>
  <c r="DW33" i="4"/>
  <c r="DX33" i="4" s="1"/>
  <c r="DZ33" i="4" s="1"/>
  <c r="EA33" i="4"/>
  <c r="EB33" i="4" s="1"/>
  <c r="DW34" i="4"/>
  <c r="DX34" i="4" s="1"/>
  <c r="DZ34" i="4" s="1"/>
  <c r="EA34" i="4"/>
  <c r="EB34" i="4" s="1"/>
  <c r="DW35" i="4"/>
  <c r="DX35" i="4" s="1"/>
  <c r="DZ35" i="4" s="1"/>
  <c r="EA35" i="4"/>
  <c r="EB35" i="4" s="1"/>
  <c r="DW36" i="4"/>
  <c r="DX36" i="4" s="1"/>
  <c r="DZ36" i="4" s="1"/>
  <c r="EA36" i="4"/>
  <c r="EB36" i="4" s="1"/>
  <c r="DW37" i="4"/>
  <c r="DX37" i="4" s="1"/>
  <c r="DZ37" i="4" s="1"/>
  <c r="EA37" i="4"/>
  <c r="EB37" i="4" s="1"/>
  <c r="DW38" i="4"/>
  <c r="DX38" i="4" s="1"/>
  <c r="DZ38" i="4" s="1"/>
  <c r="EA38" i="4"/>
  <c r="EB38" i="4" s="1"/>
  <c r="DW39" i="4"/>
  <c r="DX39" i="4" s="1"/>
  <c r="DZ39" i="4" s="1"/>
  <c r="EA39" i="4"/>
  <c r="EB39" i="4" s="1"/>
  <c r="DW40" i="4"/>
  <c r="DX40" i="4" s="1"/>
  <c r="DZ40" i="4" s="1"/>
  <c r="EA40" i="4"/>
  <c r="EB40" i="4" s="1"/>
  <c r="EA10" i="4"/>
  <c r="EB10" i="4" s="1"/>
  <c r="DW10" i="4"/>
  <c r="DP10" i="4"/>
  <c r="DQ10" i="4" s="1"/>
  <c r="DL10" i="4"/>
  <c r="DE10" i="4"/>
  <c r="DF10" i="4" s="1"/>
  <c r="DA10" i="4"/>
  <c r="CT10" i="4"/>
  <c r="CU10" i="4" s="1"/>
  <c r="CP10" i="4"/>
  <c r="CI10" i="4"/>
  <c r="CJ10" i="4" s="1"/>
  <c r="CE10" i="4"/>
  <c r="BX10" i="4"/>
  <c r="BY10" i="4" s="1"/>
  <c r="BT10" i="4"/>
  <c r="BM10" i="4"/>
  <c r="BN10" i="4" s="1"/>
  <c r="BI10" i="4"/>
  <c r="BB10" i="4"/>
  <c r="AX10" i="4"/>
  <c r="AM10" i="4"/>
  <c r="AF10" i="4"/>
  <c r="AG10" i="4" s="1"/>
  <c r="AB10" i="4"/>
  <c r="U10" i="4"/>
  <c r="V10" i="4" s="1"/>
  <c r="Q10" i="4"/>
  <c r="F10" i="4"/>
  <c r="G10" i="4" s="1"/>
  <c r="I10" i="4" s="1"/>
  <c r="J10" i="4"/>
  <c r="K10" i="4" s="1"/>
  <c r="BC10" i="4" l="1"/>
  <c r="BC41" i="4" s="1"/>
  <c r="DC40" i="4"/>
  <c r="DY39" i="4"/>
  <c r="DY23" i="4"/>
  <c r="DN34" i="4"/>
  <c r="DN18" i="4"/>
  <c r="DC28" i="4"/>
  <c r="CR38" i="4"/>
  <c r="CR26" i="4"/>
  <c r="CG39" i="4"/>
  <c r="CG23" i="4"/>
  <c r="CG11" i="4"/>
  <c r="BV33" i="4"/>
  <c r="BV17" i="4"/>
  <c r="BK38" i="4"/>
  <c r="BK22" i="4"/>
  <c r="AZ40" i="4"/>
  <c r="AZ32" i="4"/>
  <c r="AZ24" i="4"/>
  <c r="AZ12" i="4"/>
  <c r="U41" i="4"/>
  <c r="V41" i="4"/>
  <c r="BU10" i="4"/>
  <c r="BW10" i="4" s="1"/>
  <c r="BT41" i="4"/>
  <c r="DM10" i="4"/>
  <c r="DO10" i="4" s="1"/>
  <c r="DL41" i="4"/>
  <c r="AD37" i="4"/>
  <c r="AD33" i="4"/>
  <c r="AD29" i="4"/>
  <c r="AD25" i="4"/>
  <c r="AD21" i="4"/>
  <c r="AD17" i="4"/>
  <c r="AD13" i="4"/>
  <c r="S39" i="4"/>
  <c r="S35" i="4"/>
  <c r="S31" i="4"/>
  <c r="S27" i="4"/>
  <c r="S23" i="4"/>
  <c r="S19" i="4"/>
  <c r="S15" i="4"/>
  <c r="S11" i="4"/>
  <c r="H36" i="4"/>
  <c r="H32" i="4"/>
  <c r="H28" i="4"/>
  <c r="H24" i="4"/>
  <c r="H20" i="4"/>
  <c r="H16" i="4"/>
  <c r="H12" i="4"/>
  <c r="R41" i="5"/>
  <c r="T41" i="5"/>
  <c r="S10" i="5"/>
  <c r="DY15" i="4"/>
  <c r="DC24" i="4"/>
  <c r="CG35" i="4"/>
  <c r="BK30" i="4"/>
  <c r="DP41" i="4"/>
  <c r="DQ41" i="4"/>
  <c r="DY34" i="4"/>
  <c r="DY26" i="4"/>
  <c r="DY18" i="4"/>
  <c r="DN37" i="4"/>
  <c r="DN29" i="4"/>
  <c r="DN25" i="4"/>
  <c r="DN17" i="4"/>
  <c r="DN13" i="4"/>
  <c r="DC39" i="4"/>
  <c r="DC35" i="4"/>
  <c r="DC31" i="4"/>
  <c r="DC27" i="4"/>
  <c r="DC23" i="4"/>
  <c r="DC19" i="4"/>
  <c r="DC15" i="4"/>
  <c r="DC11" i="4"/>
  <c r="CR37" i="4"/>
  <c r="CR33" i="4"/>
  <c r="CR29" i="4"/>
  <c r="CR25" i="4"/>
  <c r="CR21" i="4"/>
  <c r="CR17" i="4"/>
  <c r="CR13" i="4"/>
  <c r="CG38" i="4"/>
  <c r="CG34" i="4"/>
  <c r="CG30" i="4"/>
  <c r="CG26" i="4"/>
  <c r="CG22" i="4"/>
  <c r="CG18" i="4"/>
  <c r="CG14" i="4"/>
  <c r="BV40" i="4"/>
  <c r="BV36" i="4"/>
  <c r="BV32" i="4"/>
  <c r="BV28" i="4"/>
  <c r="BV24" i="4"/>
  <c r="BV20" i="4"/>
  <c r="BV16" i="4"/>
  <c r="BV12" i="4"/>
  <c r="BK37" i="4"/>
  <c r="BK33" i="4"/>
  <c r="BK29" i="4"/>
  <c r="BK25" i="4"/>
  <c r="BK21" i="4"/>
  <c r="BK17" i="4"/>
  <c r="BK13" i="4"/>
  <c r="AZ39" i="4"/>
  <c r="AZ35" i="4"/>
  <c r="AZ31" i="4"/>
  <c r="AZ27" i="4"/>
  <c r="AZ23" i="4"/>
  <c r="AZ19" i="4"/>
  <c r="AZ15" i="4"/>
  <c r="AZ11" i="4"/>
  <c r="AN41" i="5"/>
  <c r="AO10" i="5"/>
  <c r="AP41" i="5"/>
  <c r="DM41" i="5"/>
  <c r="DO41" i="5"/>
  <c r="DN10" i="5"/>
  <c r="BU41" i="5"/>
  <c r="BV10" i="5"/>
  <c r="BW41" i="5"/>
  <c r="DE41" i="4"/>
  <c r="DF41" i="4"/>
  <c r="DY11" i="4"/>
  <c r="DC36" i="4"/>
  <c r="CR30" i="4"/>
  <c r="CG19" i="4"/>
  <c r="BK18" i="4"/>
  <c r="AC10" i="4"/>
  <c r="AE10" i="4" s="1"/>
  <c r="AB41" i="4"/>
  <c r="DY38" i="4"/>
  <c r="DY30" i="4"/>
  <c r="DY22" i="4"/>
  <c r="DY14" i="4"/>
  <c r="DN33" i="4"/>
  <c r="DN21" i="4"/>
  <c r="AF41" i="4"/>
  <c r="AG41" i="4"/>
  <c r="CF10" i="4"/>
  <c r="CH10" i="4" s="1"/>
  <c r="CE41" i="4"/>
  <c r="DX10" i="4"/>
  <c r="DZ10" i="4" s="1"/>
  <c r="DW41" i="4"/>
  <c r="AQ41" i="4"/>
  <c r="AR41" i="4"/>
  <c r="AD36" i="4"/>
  <c r="AD32" i="4"/>
  <c r="AD28" i="4"/>
  <c r="AD24" i="4"/>
  <c r="AD20" i="4"/>
  <c r="AD16" i="4"/>
  <c r="AD12" i="4"/>
  <c r="S38" i="4"/>
  <c r="S34" i="4"/>
  <c r="S30" i="4"/>
  <c r="S26" i="4"/>
  <c r="S22" i="4"/>
  <c r="S18" i="4"/>
  <c r="S14" i="4"/>
  <c r="H39" i="4"/>
  <c r="H35" i="4"/>
  <c r="H31" i="4"/>
  <c r="H27" i="4"/>
  <c r="H23" i="4"/>
  <c r="H19" i="4"/>
  <c r="H15" i="4"/>
  <c r="H11" i="4"/>
  <c r="BM41" i="4"/>
  <c r="BN41" i="4"/>
  <c r="DN30" i="4"/>
  <c r="DC12" i="4"/>
  <c r="CG27" i="4"/>
  <c r="BK34" i="4"/>
  <c r="EA41" i="4"/>
  <c r="EB41" i="4"/>
  <c r="DY25" i="4"/>
  <c r="DY13" i="4"/>
  <c r="DN36" i="4"/>
  <c r="DN32" i="4"/>
  <c r="DN28" i="4"/>
  <c r="DN24" i="4"/>
  <c r="DN20" i="4"/>
  <c r="DN16" i="4"/>
  <c r="DN12" i="4"/>
  <c r="DC38" i="4"/>
  <c r="DC34" i="4"/>
  <c r="DC30" i="4"/>
  <c r="DC26" i="4"/>
  <c r="DC22" i="4"/>
  <c r="DC18" i="4"/>
  <c r="DC14" i="4"/>
  <c r="CR40" i="4"/>
  <c r="CR36" i="4"/>
  <c r="CR32" i="4"/>
  <c r="CR28" i="4"/>
  <c r="CR24" i="4"/>
  <c r="CR20" i="4"/>
  <c r="CR16" i="4"/>
  <c r="CR12" i="4"/>
  <c r="CG37" i="4"/>
  <c r="CG33" i="4"/>
  <c r="CG29" i="4"/>
  <c r="CG25" i="4"/>
  <c r="CG21" i="4"/>
  <c r="CG17" i="4"/>
  <c r="CG13" i="4"/>
  <c r="BV39" i="4"/>
  <c r="BV35" i="4"/>
  <c r="BV31" i="4"/>
  <c r="BV27" i="4"/>
  <c r="BV23" i="4"/>
  <c r="BV19" i="4"/>
  <c r="BV15" i="4"/>
  <c r="BV11" i="4"/>
  <c r="BK36" i="4"/>
  <c r="BK32" i="4"/>
  <c r="BK28" i="4"/>
  <c r="BK24" i="4"/>
  <c r="BK20" i="4"/>
  <c r="BK16" i="4"/>
  <c r="BK12" i="4"/>
  <c r="AZ38" i="4"/>
  <c r="AZ34" i="4"/>
  <c r="AZ30" i="4"/>
  <c r="AZ26" i="4"/>
  <c r="AZ22" i="4"/>
  <c r="AZ18" i="4"/>
  <c r="AZ14" i="4"/>
  <c r="AC41" i="5"/>
  <c r="AD10" i="5"/>
  <c r="AE41" i="5"/>
  <c r="AY41" i="5"/>
  <c r="BA41" i="5"/>
  <c r="AZ10" i="5"/>
  <c r="DY27" i="4"/>
  <c r="DC32" i="4"/>
  <c r="CR14" i="4"/>
  <c r="BV21" i="4"/>
  <c r="AZ20" i="4"/>
  <c r="BX41" i="4"/>
  <c r="BY41" i="4"/>
  <c r="CI41" i="4"/>
  <c r="CJ41" i="4"/>
  <c r="DY29" i="4"/>
  <c r="AY10" i="4"/>
  <c r="BA10" i="4" s="1"/>
  <c r="AX41" i="4"/>
  <c r="AD39" i="4"/>
  <c r="AD35" i="4"/>
  <c r="AD31" i="4"/>
  <c r="AD27" i="4"/>
  <c r="AD23" i="4"/>
  <c r="AD19" i="4"/>
  <c r="AD15" i="4"/>
  <c r="AD11" i="4"/>
  <c r="S37" i="4"/>
  <c r="S33" i="4"/>
  <c r="S29" i="4"/>
  <c r="S25" i="4"/>
  <c r="S21" i="4"/>
  <c r="S17" i="4"/>
  <c r="S13" i="4"/>
  <c r="H38" i="4"/>
  <c r="H34" i="4"/>
  <c r="H30" i="4"/>
  <c r="H26" i="4"/>
  <c r="H22" i="4"/>
  <c r="H18" i="4"/>
  <c r="H14" i="4"/>
  <c r="DB41" i="5"/>
  <c r="DD41" i="5"/>
  <c r="DC10" i="5"/>
  <c r="I41" i="5"/>
  <c r="R10" i="4"/>
  <c r="T10" i="4" s="1"/>
  <c r="Q41" i="4"/>
  <c r="DY35" i="4"/>
  <c r="DY19" i="4"/>
  <c r="DN26" i="4"/>
  <c r="DN14" i="4"/>
  <c r="DC20" i="4"/>
  <c r="CR34" i="4"/>
  <c r="CR22" i="4"/>
  <c r="CG31" i="4"/>
  <c r="CG15" i="4"/>
  <c r="BV37" i="4"/>
  <c r="BV25" i="4"/>
  <c r="BV13" i="4"/>
  <c r="BK26" i="4"/>
  <c r="BK14" i="4"/>
  <c r="AZ36" i="4"/>
  <c r="AZ28" i="4"/>
  <c r="AZ16" i="4"/>
  <c r="CF41" i="5"/>
  <c r="CG10" i="5"/>
  <c r="CH41" i="5"/>
  <c r="AN10" i="4"/>
  <c r="AP10" i="4" s="1"/>
  <c r="AM41" i="4"/>
  <c r="DY37" i="4"/>
  <c r="DY21" i="4"/>
  <c r="J41" i="4"/>
  <c r="BB41" i="4"/>
  <c r="CT41" i="4"/>
  <c r="CU41" i="4"/>
  <c r="DY40" i="4"/>
  <c r="DY36" i="4"/>
  <c r="DY32" i="4"/>
  <c r="DY28" i="4"/>
  <c r="DY24" i="4"/>
  <c r="DY20" i="4"/>
  <c r="DY16" i="4"/>
  <c r="DY12" i="4"/>
  <c r="DN35" i="4"/>
  <c r="DN31" i="4"/>
  <c r="DN27" i="4"/>
  <c r="DN23" i="4"/>
  <c r="DN19" i="4"/>
  <c r="DN15" i="4"/>
  <c r="DN11" i="4"/>
  <c r="DC37" i="4"/>
  <c r="DC33" i="4"/>
  <c r="DC29" i="4"/>
  <c r="DC25" i="4"/>
  <c r="DC21" i="4"/>
  <c r="DC17" i="4"/>
  <c r="DC13" i="4"/>
  <c r="CR39" i="4"/>
  <c r="CR35" i="4"/>
  <c r="CR31" i="4"/>
  <c r="CR27" i="4"/>
  <c r="CR23" i="4"/>
  <c r="CR19" i="4"/>
  <c r="CR15" i="4"/>
  <c r="CR11" i="4"/>
  <c r="CG36" i="4"/>
  <c r="CG32" i="4"/>
  <c r="CG28" i="4"/>
  <c r="CG24" i="4"/>
  <c r="CG20" i="4"/>
  <c r="CG16" i="4"/>
  <c r="CG12" i="4"/>
  <c r="BV38" i="4"/>
  <c r="BV34" i="4"/>
  <c r="BV30" i="4"/>
  <c r="BV26" i="4"/>
  <c r="BV22" i="4"/>
  <c r="BV18" i="4"/>
  <c r="BV14" i="4"/>
  <c r="BK39" i="4"/>
  <c r="BK35" i="4"/>
  <c r="BK31" i="4"/>
  <c r="BK27" i="4"/>
  <c r="BK23" i="4"/>
  <c r="BK19" i="4"/>
  <c r="BK15" i="4"/>
  <c r="BK11" i="4"/>
  <c r="AZ37" i="4"/>
  <c r="AZ33" i="4"/>
  <c r="AZ29" i="4"/>
  <c r="AZ25" i="4"/>
  <c r="AZ21" i="4"/>
  <c r="AZ17" i="4"/>
  <c r="AZ13" i="4"/>
  <c r="DX41" i="5"/>
  <c r="DY10" i="5"/>
  <c r="DZ41" i="5"/>
  <c r="CQ41" i="5"/>
  <c r="CS41" i="5"/>
  <c r="CR10" i="5"/>
  <c r="DY31" i="4"/>
  <c r="DN22" i="4"/>
  <c r="DC16" i="4"/>
  <c r="CR18" i="4"/>
  <c r="BV29" i="4"/>
  <c r="DY33" i="4"/>
  <c r="DY17" i="4"/>
  <c r="CQ10" i="4"/>
  <c r="CS10" i="4" s="1"/>
  <c r="CP41" i="4"/>
  <c r="H10" i="4"/>
  <c r="BJ10" i="4"/>
  <c r="BL10" i="4" s="1"/>
  <c r="BI41" i="4"/>
  <c r="DB10" i="4"/>
  <c r="DD10" i="4" s="1"/>
  <c r="DA41" i="4"/>
  <c r="AD38" i="4"/>
  <c r="AD34" i="4"/>
  <c r="AD30" i="4"/>
  <c r="AD26" i="4"/>
  <c r="AD22" i="4"/>
  <c r="AD18" i="4"/>
  <c r="AD14" i="4"/>
  <c r="S40" i="4"/>
  <c r="S36" i="4"/>
  <c r="S32" i="4"/>
  <c r="S28" i="4"/>
  <c r="S24" i="4"/>
  <c r="S20" i="4"/>
  <c r="S16" i="4"/>
  <c r="S12" i="4"/>
  <c r="H37" i="4"/>
  <c r="H33" i="4"/>
  <c r="H29" i="4"/>
  <c r="H25" i="4"/>
  <c r="H21" i="4"/>
  <c r="H17" i="4"/>
  <c r="H13" i="4"/>
  <c r="BJ41" i="5"/>
  <c r="BL41" i="5"/>
  <c r="BK10" i="5"/>
  <c r="G41" i="4"/>
  <c r="F11" i="3"/>
  <c r="G11" i="3" s="1"/>
  <c r="I11" i="3" s="1"/>
  <c r="J11" i="3"/>
  <c r="F12" i="3"/>
  <c r="G12" i="3" s="1"/>
  <c r="I12" i="3" s="1"/>
  <c r="J12" i="3"/>
  <c r="F13" i="3"/>
  <c r="G13" i="3" s="1"/>
  <c r="I13" i="3" s="1"/>
  <c r="J13" i="3"/>
  <c r="F14" i="3"/>
  <c r="G14" i="3" s="1"/>
  <c r="I14" i="3" s="1"/>
  <c r="J14" i="3"/>
  <c r="F15" i="3"/>
  <c r="G15" i="3" s="1"/>
  <c r="I15" i="3" s="1"/>
  <c r="J15" i="3"/>
  <c r="F16" i="3"/>
  <c r="G16" i="3" s="1"/>
  <c r="I16" i="3" s="1"/>
  <c r="J16" i="3"/>
  <c r="F17" i="3"/>
  <c r="G17" i="3" s="1"/>
  <c r="I17" i="3" s="1"/>
  <c r="J17" i="3"/>
  <c r="F18" i="3"/>
  <c r="G18" i="3" s="1"/>
  <c r="I18" i="3" s="1"/>
  <c r="J18" i="3"/>
  <c r="F19" i="3"/>
  <c r="G19" i="3" s="1"/>
  <c r="I19" i="3" s="1"/>
  <c r="J19" i="3"/>
  <c r="F20" i="3"/>
  <c r="G20" i="3" s="1"/>
  <c r="I20" i="3" s="1"/>
  <c r="J20" i="3"/>
  <c r="F21" i="3"/>
  <c r="G21" i="3" s="1"/>
  <c r="I21" i="3" s="1"/>
  <c r="J21" i="3"/>
  <c r="F22" i="3"/>
  <c r="G22" i="3" s="1"/>
  <c r="I22" i="3" s="1"/>
  <c r="J22" i="3"/>
  <c r="F23" i="3"/>
  <c r="G23" i="3" s="1"/>
  <c r="I23" i="3" s="1"/>
  <c r="J23" i="3"/>
  <c r="F24" i="3"/>
  <c r="G24" i="3" s="1"/>
  <c r="I24" i="3" s="1"/>
  <c r="J24" i="3"/>
  <c r="F25" i="3"/>
  <c r="G25" i="3" s="1"/>
  <c r="I25" i="3" s="1"/>
  <c r="J25" i="3"/>
  <c r="F26" i="3"/>
  <c r="G26" i="3" s="1"/>
  <c r="I26" i="3" s="1"/>
  <c r="J26" i="3"/>
  <c r="F27" i="3"/>
  <c r="G27" i="3" s="1"/>
  <c r="I27" i="3" s="1"/>
  <c r="J27" i="3"/>
  <c r="F28" i="3"/>
  <c r="G28" i="3" s="1"/>
  <c r="I28" i="3" s="1"/>
  <c r="J28" i="3"/>
  <c r="F29" i="3"/>
  <c r="G29" i="3" s="1"/>
  <c r="I29" i="3" s="1"/>
  <c r="J29" i="3"/>
  <c r="F30" i="3"/>
  <c r="G30" i="3" s="1"/>
  <c r="I30" i="3" s="1"/>
  <c r="J30" i="3"/>
  <c r="F31" i="3"/>
  <c r="G31" i="3" s="1"/>
  <c r="I31" i="3" s="1"/>
  <c r="J31" i="3"/>
  <c r="F32" i="3"/>
  <c r="G32" i="3" s="1"/>
  <c r="I32" i="3" s="1"/>
  <c r="J32" i="3"/>
  <c r="F33" i="3"/>
  <c r="G33" i="3" s="1"/>
  <c r="I33" i="3" s="1"/>
  <c r="J33" i="3"/>
  <c r="F34" i="3"/>
  <c r="G34" i="3" s="1"/>
  <c r="I34" i="3" s="1"/>
  <c r="J34" i="3"/>
  <c r="F35" i="3"/>
  <c r="G35" i="3" s="1"/>
  <c r="I35" i="3" s="1"/>
  <c r="J35" i="3"/>
  <c r="F36" i="3"/>
  <c r="G36" i="3" s="1"/>
  <c r="I36" i="3" s="1"/>
  <c r="J36" i="3"/>
  <c r="F37" i="3"/>
  <c r="G37" i="3" s="1"/>
  <c r="I37" i="3" s="1"/>
  <c r="J37" i="3"/>
  <c r="F38" i="3"/>
  <c r="G38" i="3" s="1"/>
  <c r="I38" i="3" s="1"/>
  <c r="J38" i="3"/>
  <c r="F39" i="3"/>
  <c r="G39" i="3" s="1"/>
  <c r="I39" i="3" s="1"/>
  <c r="J39" i="3"/>
  <c r="P11" i="3"/>
  <c r="Q11" i="3" s="1"/>
  <c r="S11" i="3" s="1"/>
  <c r="T11" i="3"/>
  <c r="P12" i="3"/>
  <c r="Q12" i="3" s="1"/>
  <c r="S12" i="3" s="1"/>
  <c r="T12" i="3"/>
  <c r="P13" i="3"/>
  <c r="Q13" i="3" s="1"/>
  <c r="S13" i="3" s="1"/>
  <c r="T13" i="3"/>
  <c r="P14" i="3"/>
  <c r="Q14" i="3" s="1"/>
  <c r="S14" i="3" s="1"/>
  <c r="T14" i="3"/>
  <c r="P15" i="3"/>
  <c r="Q15" i="3" s="1"/>
  <c r="S15" i="3" s="1"/>
  <c r="T15" i="3"/>
  <c r="P16" i="3"/>
  <c r="Q16" i="3" s="1"/>
  <c r="S16" i="3" s="1"/>
  <c r="T16" i="3"/>
  <c r="P17" i="3"/>
  <c r="Q17" i="3" s="1"/>
  <c r="S17" i="3" s="1"/>
  <c r="T17" i="3"/>
  <c r="P18" i="3"/>
  <c r="Q18" i="3" s="1"/>
  <c r="S18" i="3" s="1"/>
  <c r="T18" i="3"/>
  <c r="P19" i="3"/>
  <c r="Q19" i="3" s="1"/>
  <c r="S19" i="3" s="1"/>
  <c r="T19" i="3"/>
  <c r="P20" i="3"/>
  <c r="Q20" i="3" s="1"/>
  <c r="S20" i="3" s="1"/>
  <c r="T20" i="3"/>
  <c r="P21" i="3"/>
  <c r="Q21" i="3" s="1"/>
  <c r="S21" i="3" s="1"/>
  <c r="T21" i="3"/>
  <c r="P22" i="3"/>
  <c r="Q22" i="3" s="1"/>
  <c r="S22" i="3" s="1"/>
  <c r="T22" i="3"/>
  <c r="P23" i="3"/>
  <c r="Q23" i="3" s="1"/>
  <c r="S23" i="3" s="1"/>
  <c r="T23" i="3"/>
  <c r="P24" i="3"/>
  <c r="Q24" i="3" s="1"/>
  <c r="S24" i="3" s="1"/>
  <c r="T24" i="3"/>
  <c r="P25" i="3"/>
  <c r="Q25" i="3" s="1"/>
  <c r="S25" i="3" s="1"/>
  <c r="T25" i="3"/>
  <c r="P26" i="3"/>
  <c r="Q26" i="3" s="1"/>
  <c r="S26" i="3" s="1"/>
  <c r="T26" i="3"/>
  <c r="P27" i="3"/>
  <c r="Q27" i="3" s="1"/>
  <c r="S27" i="3" s="1"/>
  <c r="T27" i="3"/>
  <c r="P28" i="3"/>
  <c r="Q28" i="3" s="1"/>
  <c r="S28" i="3" s="1"/>
  <c r="T28" i="3"/>
  <c r="P29" i="3"/>
  <c r="Q29" i="3" s="1"/>
  <c r="S29" i="3" s="1"/>
  <c r="T29" i="3"/>
  <c r="P30" i="3"/>
  <c r="Q30" i="3" s="1"/>
  <c r="S30" i="3" s="1"/>
  <c r="T30" i="3"/>
  <c r="P31" i="3"/>
  <c r="Q31" i="3" s="1"/>
  <c r="S31" i="3" s="1"/>
  <c r="T31" i="3"/>
  <c r="P32" i="3"/>
  <c r="Q32" i="3" s="1"/>
  <c r="S32" i="3" s="1"/>
  <c r="T32" i="3"/>
  <c r="P33" i="3"/>
  <c r="Q33" i="3" s="1"/>
  <c r="S33" i="3" s="1"/>
  <c r="T33" i="3"/>
  <c r="P34" i="3"/>
  <c r="Q34" i="3" s="1"/>
  <c r="S34" i="3" s="1"/>
  <c r="T34" i="3"/>
  <c r="P35" i="3"/>
  <c r="Q35" i="3" s="1"/>
  <c r="S35" i="3" s="1"/>
  <c r="T35" i="3"/>
  <c r="P36" i="3"/>
  <c r="Q36" i="3" s="1"/>
  <c r="S36" i="3" s="1"/>
  <c r="T36" i="3"/>
  <c r="P37" i="3"/>
  <c r="Q37" i="3" s="1"/>
  <c r="S37" i="3" s="1"/>
  <c r="T37" i="3"/>
  <c r="P38" i="3"/>
  <c r="Q38" i="3" s="1"/>
  <c r="S38" i="3" s="1"/>
  <c r="T38" i="3"/>
  <c r="P39" i="3"/>
  <c r="Q39" i="3" s="1"/>
  <c r="S39" i="3" s="1"/>
  <c r="T39" i="3"/>
  <c r="P40" i="3"/>
  <c r="Q40" i="3" s="1"/>
  <c r="S40" i="3" s="1"/>
  <c r="T40" i="3"/>
  <c r="Z11" i="3"/>
  <c r="AA11" i="3" s="1"/>
  <c r="AC11" i="3" s="1"/>
  <c r="AD11" i="3"/>
  <c r="Z12" i="3"/>
  <c r="AA12" i="3" s="1"/>
  <c r="AC12" i="3" s="1"/>
  <c r="AD12" i="3"/>
  <c r="Z13" i="3"/>
  <c r="AA13" i="3" s="1"/>
  <c r="AC13" i="3" s="1"/>
  <c r="AD13" i="3"/>
  <c r="Z14" i="3"/>
  <c r="AA14" i="3" s="1"/>
  <c r="AC14" i="3" s="1"/>
  <c r="AD14" i="3"/>
  <c r="Z15" i="3"/>
  <c r="AA15" i="3" s="1"/>
  <c r="AC15" i="3" s="1"/>
  <c r="AD15" i="3"/>
  <c r="Z16" i="3"/>
  <c r="AA16" i="3" s="1"/>
  <c r="AC16" i="3" s="1"/>
  <c r="AD16" i="3"/>
  <c r="Z17" i="3"/>
  <c r="AA17" i="3" s="1"/>
  <c r="AC17" i="3" s="1"/>
  <c r="AD17" i="3"/>
  <c r="Z18" i="3"/>
  <c r="AA18" i="3" s="1"/>
  <c r="AC18" i="3" s="1"/>
  <c r="AD18" i="3"/>
  <c r="Z19" i="3"/>
  <c r="AA19" i="3" s="1"/>
  <c r="AC19" i="3" s="1"/>
  <c r="AD19" i="3"/>
  <c r="Z20" i="3"/>
  <c r="AA20" i="3" s="1"/>
  <c r="AC20" i="3" s="1"/>
  <c r="AD20" i="3"/>
  <c r="Z21" i="3"/>
  <c r="AA21" i="3" s="1"/>
  <c r="AC21" i="3" s="1"/>
  <c r="AD21" i="3"/>
  <c r="Z22" i="3"/>
  <c r="AA22" i="3" s="1"/>
  <c r="AC22" i="3" s="1"/>
  <c r="AD22" i="3"/>
  <c r="Z23" i="3"/>
  <c r="AA23" i="3" s="1"/>
  <c r="AC23" i="3" s="1"/>
  <c r="AD23" i="3"/>
  <c r="Z24" i="3"/>
  <c r="AA24" i="3" s="1"/>
  <c r="AC24" i="3" s="1"/>
  <c r="AD24" i="3"/>
  <c r="Z25" i="3"/>
  <c r="AA25" i="3" s="1"/>
  <c r="AC25" i="3" s="1"/>
  <c r="AD25" i="3"/>
  <c r="Z26" i="3"/>
  <c r="Z27" i="3"/>
  <c r="AA27" i="3" s="1"/>
  <c r="AC27" i="3" s="1"/>
  <c r="AD27" i="3"/>
  <c r="Z28" i="3"/>
  <c r="AA28" i="3" s="1"/>
  <c r="AC28" i="3" s="1"/>
  <c r="AD28" i="3"/>
  <c r="Z29" i="3"/>
  <c r="AA29" i="3" s="1"/>
  <c r="AC29" i="3" s="1"/>
  <c r="AD29" i="3"/>
  <c r="Z30" i="3"/>
  <c r="AA30" i="3" s="1"/>
  <c r="AC30" i="3" s="1"/>
  <c r="AD30" i="3"/>
  <c r="Z31" i="3"/>
  <c r="AA31" i="3" s="1"/>
  <c r="AC31" i="3" s="1"/>
  <c r="AD31" i="3"/>
  <c r="Z32" i="3"/>
  <c r="AA32" i="3" s="1"/>
  <c r="AC32" i="3" s="1"/>
  <c r="AD32" i="3"/>
  <c r="Z33" i="3"/>
  <c r="AA33" i="3" s="1"/>
  <c r="AC33" i="3" s="1"/>
  <c r="AD33" i="3"/>
  <c r="Z34" i="3"/>
  <c r="AA34" i="3" s="1"/>
  <c r="AC34" i="3" s="1"/>
  <c r="AD34" i="3"/>
  <c r="Z35" i="3"/>
  <c r="AA35" i="3" s="1"/>
  <c r="AC35" i="3" s="1"/>
  <c r="AD35" i="3"/>
  <c r="Z36" i="3"/>
  <c r="AA36" i="3" s="1"/>
  <c r="AC36" i="3" s="1"/>
  <c r="AD36" i="3"/>
  <c r="Z37" i="3"/>
  <c r="AA37" i="3" s="1"/>
  <c r="AC37" i="3" s="1"/>
  <c r="AD37" i="3"/>
  <c r="Z38" i="3"/>
  <c r="AA38" i="3" s="1"/>
  <c r="AC38" i="3" s="1"/>
  <c r="AD38" i="3"/>
  <c r="Z39" i="3"/>
  <c r="AA39" i="3" s="1"/>
  <c r="AC39" i="3" s="1"/>
  <c r="AD39" i="3"/>
  <c r="AJ11" i="3"/>
  <c r="AK11" i="3" s="1"/>
  <c r="AM11" i="3" s="1"/>
  <c r="AN11" i="3"/>
  <c r="AJ12" i="3"/>
  <c r="AK12" i="3" s="1"/>
  <c r="AM12" i="3" s="1"/>
  <c r="AN12" i="3"/>
  <c r="AJ13" i="3"/>
  <c r="AK13" i="3" s="1"/>
  <c r="AM13" i="3" s="1"/>
  <c r="AN13" i="3"/>
  <c r="AJ14" i="3"/>
  <c r="AK14" i="3" s="1"/>
  <c r="AM14" i="3" s="1"/>
  <c r="AN14" i="3"/>
  <c r="AJ15" i="3"/>
  <c r="AK15" i="3" s="1"/>
  <c r="AM15" i="3" s="1"/>
  <c r="AN15" i="3"/>
  <c r="AJ16" i="3"/>
  <c r="AK16" i="3" s="1"/>
  <c r="AM16" i="3" s="1"/>
  <c r="AN16" i="3"/>
  <c r="AJ17" i="3"/>
  <c r="AK17" i="3" s="1"/>
  <c r="AM17" i="3" s="1"/>
  <c r="AN17" i="3"/>
  <c r="AJ18" i="3"/>
  <c r="AK18" i="3" s="1"/>
  <c r="AM18" i="3" s="1"/>
  <c r="AN18" i="3"/>
  <c r="AJ19" i="3"/>
  <c r="AM19" i="3" s="1"/>
  <c r="AJ20" i="3"/>
  <c r="AK20" i="3" s="1"/>
  <c r="AM20" i="3" s="1"/>
  <c r="AN20" i="3"/>
  <c r="AJ21" i="3"/>
  <c r="AK21" i="3" s="1"/>
  <c r="AM21" i="3" s="1"/>
  <c r="AN21" i="3"/>
  <c r="AJ22" i="3"/>
  <c r="AK22" i="3" s="1"/>
  <c r="AM22" i="3" s="1"/>
  <c r="AN22" i="3"/>
  <c r="AJ23" i="3"/>
  <c r="AK23" i="3" s="1"/>
  <c r="AM23" i="3" s="1"/>
  <c r="AN23" i="3"/>
  <c r="AJ24" i="3"/>
  <c r="AK24" i="3" s="1"/>
  <c r="AM24" i="3" s="1"/>
  <c r="AN24" i="3"/>
  <c r="AJ25" i="3"/>
  <c r="AK25" i="3" s="1"/>
  <c r="AM25" i="3" s="1"/>
  <c r="AN25" i="3"/>
  <c r="AJ26" i="3"/>
  <c r="AK26" i="3" s="1"/>
  <c r="AM26" i="3" s="1"/>
  <c r="AN26" i="3"/>
  <c r="AJ27" i="3"/>
  <c r="AK27" i="3" s="1"/>
  <c r="AM27" i="3" s="1"/>
  <c r="AN27" i="3"/>
  <c r="AJ28" i="3"/>
  <c r="AK28" i="3" s="1"/>
  <c r="AM28" i="3" s="1"/>
  <c r="AN28" i="3"/>
  <c r="AJ29" i="3"/>
  <c r="AK29" i="3" s="1"/>
  <c r="AM29" i="3" s="1"/>
  <c r="AN29" i="3"/>
  <c r="AJ30" i="3"/>
  <c r="AK30" i="3" s="1"/>
  <c r="AM30" i="3" s="1"/>
  <c r="AN30" i="3"/>
  <c r="AJ31" i="3"/>
  <c r="AK31" i="3" s="1"/>
  <c r="AM31" i="3" s="1"/>
  <c r="AN31" i="3"/>
  <c r="AJ32" i="3"/>
  <c r="AK32" i="3" s="1"/>
  <c r="AM32" i="3" s="1"/>
  <c r="AN32" i="3"/>
  <c r="AJ33" i="3"/>
  <c r="AK33" i="3" s="1"/>
  <c r="AM33" i="3" s="1"/>
  <c r="AN33" i="3"/>
  <c r="AJ34" i="3"/>
  <c r="AK34" i="3" s="1"/>
  <c r="AM34" i="3" s="1"/>
  <c r="AN34" i="3"/>
  <c r="AJ35" i="3"/>
  <c r="AK35" i="3" s="1"/>
  <c r="AM35" i="3" s="1"/>
  <c r="AN35" i="3"/>
  <c r="AJ36" i="3"/>
  <c r="AK36" i="3" s="1"/>
  <c r="AM36" i="3" s="1"/>
  <c r="AN36" i="3"/>
  <c r="AJ37" i="3"/>
  <c r="AK37" i="3" s="1"/>
  <c r="AM37" i="3" s="1"/>
  <c r="AN37" i="3"/>
  <c r="AJ38" i="3"/>
  <c r="AK38" i="3" s="1"/>
  <c r="AM38" i="3" s="1"/>
  <c r="AN38" i="3"/>
  <c r="AJ39" i="3"/>
  <c r="AK39" i="3" s="1"/>
  <c r="AM39" i="3" s="1"/>
  <c r="AN39" i="3"/>
  <c r="AJ40" i="3"/>
  <c r="AK40" i="3" s="1"/>
  <c r="AM40" i="3" s="1"/>
  <c r="AN40" i="3"/>
  <c r="AT11" i="3"/>
  <c r="AU11" i="3" s="1"/>
  <c r="AW11" i="3" s="1"/>
  <c r="AX11" i="3"/>
  <c r="AT12" i="3"/>
  <c r="AU12" i="3" s="1"/>
  <c r="AW12" i="3" s="1"/>
  <c r="AX12" i="3"/>
  <c r="AT13" i="3"/>
  <c r="AU13" i="3" s="1"/>
  <c r="AW13" i="3" s="1"/>
  <c r="AX13" i="3"/>
  <c r="AT14" i="3"/>
  <c r="AU14" i="3" s="1"/>
  <c r="AW14" i="3" s="1"/>
  <c r="AX14" i="3"/>
  <c r="AT15" i="3"/>
  <c r="AU15" i="3" s="1"/>
  <c r="AW15" i="3" s="1"/>
  <c r="AX15" i="3"/>
  <c r="AT16" i="3"/>
  <c r="AU16" i="3" s="1"/>
  <c r="AW16" i="3" s="1"/>
  <c r="AX16" i="3"/>
  <c r="AT17" i="3"/>
  <c r="AU17" i="3" s="1"/>
  <c r="AW17" i="3" s="1"/>
  <c r="AX17" i="3"/>
  <c r="AT18" i="3"/>
  <c r="AU18" i="3" s="1"/>
  <c r="AW18" i="3" s="1"/>
  <c r="AX18" i="3"/>
  <c r="AT19" i="3"/>
  <c r="AU19" i="3" s="1"/>
  <c r="AW19" i="3" s="1"/>
  <c r="AX19" i="3"/>
  <c r="AT20" i="3"/>
  <c r="AU20" i="3" s="1"/>
  <c r="AW20" i="3" s="1"/>
  <c r="AX20" i="3"/>
  <c r="AT21" i="3"/>
  <c r="AU21" i="3" s="1"/>
  <c r="AW21" i="3" s="1"/>
  <c r="AX21" i="3"/>
  <c r="AT22" i="3"/>
  <c r="AU22" i="3" s="1"/>
  <c r="AW22" i="3" s="1"/>
  <c r="AX22" i="3"/>
  <c r="AT23" i="3"/>
  <c r="AU23" i="3" s="1"/>
  <c r="AW23" i="3" s="1"/>
  <c r="AX23" i="3"/>
  <c r="AT24" i="3"/>
  <c r="AU24" i="3" s="1"/>
  <c r="AW24" i="3" s="1"/>
  <c r="AX24" i="3"/>
  <c r="AT25" i="3"/>
  <c r="AU25" i="3" s="1"/>
  <c r="AW25" i="3" s="1"/>
  <c r="AX25" i="3"/>
  <c r="AT26" i="3"/>
  <c r="AU26" i="3" s="1"/>
  <c r="AW26" i="3" s="1"/>
  <c r="AX26" i="3"/>
  <c r="AT27" i="3"/>
  <c r="AU27" i="3" s="1"/>
  <c r="AW27" i="3" s="1"/>
  <c r="AX27" i="3"/>
  <c r="AT28" i="3"/>
  <c r="AU28" i="3" s="1"/>
  <c r="AW28" i="3" s="1"/>
  <c r="AX28" i="3"/>
  <c r="AT29" i="3"/>
  <c r="AU29" i="3" s="1"/>
  <c r="AW29" i="3" s="1"/>
  <c r="AX29" i="3"/>
  <c r="AT30" i="3"/>
  <c r="AU30" i="3" s="1"/>
  <c r="AW30" i="3" s="1"/>
  <c r="AX30" i="3"/>
  <c r="AT31" i="3"/>
  <c r="AU31" i="3" s="1"/>
  <c r="AW31" i="3" s="1"/>
  <c r="AX31" i="3"/>
  <c r="AT32" i="3"/>
  <c r="AU32" i="3" s="1"/>
  <c r="AW32" i="3" s="1"/>
  <c r="AX32" i="3"/>
  <c r="AT33" i="3"/>
  <c r="AU33" i="3" s="1"/>
  <c r="AW33" i="3" s="1"/>
  <c r="AX33" i="3"/>
  <c r="AT34" i="3"/>
  <c r="AU34" i="3" s="1"/>
  <c r="AW34" i="3" s="1"/>
  <c r="AX34" i="3"/>
  <c r="AT35" i="3"/>
  <c r="AU35" i="3" s="1"/>
  <c r="AW35" i="3" s="1"/>
  <c r="AX35" i="3"/>
  <c r="AT36" i="3"/>
  <c r="AU36" i="3" s="1"/>
  <c r="AW36" i="3" s="1"/>
  <c r="AX36" i="3"/>
  <c r="AT37" i="3"/>
  <c r="AU37" i="3" s="1"/>
  <c r="AW37" i="3" s="1"/>
  <c r="AX37" i="3"/>
  <c r="AT38" i="3"/>
  <c r="AW38" i="3" s="1"/>
  <c r="AT39" i="3"/>
  <c r="AU39" i="3" s="1"/>
  <c r="AW39" i="3" s="1"/>
  <c r="AX39" i="3"/>
  <c r="AT40" i="3"/>
  <c r="AU40" i="3" s="1"/>
  <c r="AW40" i="3" s="1"/>
  <c r="AX40" i="3"/>
  <c r="BD11" i="3"/>
  <c r="BE11" i="3" s="1"/>
  <c r="BG11" i="3" s="1"/>
  <c r="BH11" i="3"/>
  <c r="BD12" i="3"/>
  <c r="BE12" i="3" s="1"/>
  <c r="BG12" i="3" s="1"/>
  <c r="BH12" i="3"/>
  <c r="BD13" i="3"/>
  <c r="BE13" i="3" s="1"/>
  <c r="BG13" i="3" s="1"/>
  <c r="BH13" i="3"/>
  <c r="BD14" i="3"/>
  <c r="BE14" i="3" s="1"/>
  <c r="BG14" i="3" s="1"/>
  <c r="BH14" i="3"/>
  <c r="BD15" i="3"/>
  <c r="BE15" i="3" s="1"/>
  <c r="BG15" i="3" s="1"/>
  <c r="BH15" i="3"/>
  <c r="BD16" i="3"/>
  <c r="BE16" i="3" s="1"/>
  <c r="BG16" i="3" s="1"/>
  <c r="BH16" i="3"/>
  <c r="BD17" i="3"/>
  <c r="BE17" i="3" s="1"/>
  <c r="BG17" i="3" s="1"/>
  <c r="BH17" i="3"/>
  <c r="BD18" i="3"/>
  <c r="BE18" i="3" s="1"/>
  <c r="BG18" i="3" s="1"/>
  <c r="BH18" i="3"/>
  <c r="BD19" i="3"/>
  <c r="BE19" i="3" s="1"/>
  <c r="BG19" i="3" s="1"/>
  <c r="BH19" i="3"/>
  <c r="BD20" i="3"/>
  <c r="BE20" i="3" s="1"/>
  <c r="BG20" i="3" s="1"/>
  <c r="BH20" i="3"/>
  <c r="BD21" i="3"/>
  <c r="BE21" i="3" s="1"/>
  <c r="BG21" i="3" s="1"/>
  <c r="BH21" i="3"/>
  <c r="BD22" i="3"/>
  <c r="BE22" i="3" s="1"/>
  <c r="BG22" i="3" s="1"/>
  <c r="BH22" i="3"/>
  <c r="BD23" i="3"/>
  <c r="BE23" i="3" s="1"/>
  <c r="BG23" i="3" s="1"/>
  <c r="BH23" i="3"/>
  <c r="BD24" i="3"/>
  <c r="BE24" i="3" s="1"/>
  <c r="BG24" i="3" s="1"/>
  <c r="BH24" i="3"/>
  <c r="BD25" i="3"/>
  <c r="BE25" i="3" s="1"/>
  <c r="BG25" i="3" s="1"/>
  <c r="BH25" i="3"/>
  <c r="BD26" i="3"/>
  <c r="BE26" i="3" s="1"/>
  <c r="BG26" i="3" s="1"/>
  <c r="BH26" i="3"/>
  <c r="BD27" i="3"/>
  <c r="BE27" i="3" s="1"/>
  <c r="BG27" i="3" s="1"/>
  <c r="BH27" i="3"/>
  <c r="BD28" i="3"/>
  <c r="BE28" i="3" s="1"/>
  <c r="BG28" i="3" s="1"/>
  <c r="BH28" i="3"/>
  <c r="BD29" i="3"/>
  <c r="BE29" i="3" s="1"/>
  <c r="BG29" i="3" s="1"/>
  <c r="BH29" i="3"/>
  <c r="BD30" i="3"/>
  <c r="BE30" i="3" s="1"/>
  <c r="BG30" i="3" s="1"/>
  <c r="BH30" i="3"/>
  <c r="BD31" i="3"/>
  <c r="BE31" i="3" s="1"/>
  <c r="BG31" i="3" s="1"/>
  <c r="BH31" i="3"/>
  <c r="BD32" i="3"/>
  <c r="BE32" i="3" s="1"/>
  <c r="BG32" i="3" s="1"/>
  <c r="BH32" i="3"/>
  <c r="BD33" i="3"/>
  <c r="BE33" i="3" s="1"/>
  <c r="BG33" i="3" s="1"/>
  <c r="BH33" i="3"/>
  <c r="BD34" i="3"/>
  <c r="BE34" i="3" s="1"/>
  <c r="BG34" i="3" s="1"/>
  <c r="BH34" i="3"/>
  <c r="BD35" i="3"/>
  <c r="BE35" i="3" s="1"/>
  <c r="BG35" i="3" s="1"/>
  <c r="BH35" i="3"/>
  <c r="BD36" i="3"/>
  <c r="BG36" i="3" s="1"/>
  <c r="BD37" i="3"/>
  <c r="BE37" i="3" s="1"/>
  <c r="BG37" i="3" s="1"/>
  <c r="BH37" i="3"/>
  <c r="BD38" i="3"/>
  <c r="BE38" i="3" s="1"/>
  <c r="BG38" i="3" s="1"/>
  <c r="BH38" i="3"/>
  <c r="BD39" i="3"/>
  <c r="BE39" i="3" s="1"/>
  <c r="BG39" i="3" s="1"/>
  <c r="BH39" i="3"/>
  <c r="BN11" i="3"/>
  <c r="BO11" i="3" s="1"/>
  <c r="BQ11" i="3" s="1"/>
  <c r="BR11" i="3"/>
  <c r="BN12" i="3"/>
  <c r="BO12" i="3" s="1"/>
  <c r="BQ12" i="3" s="1"/>
  <c r="BR12" i="3"/>
  <c r="BN13" i="3"/>
  <c r="BQ13" i="3" s="1"/>
  <c r="BN14" i="3"/>
  <c r="BO14" i="3" s="1"/>
  <c r="BQ14" i="3" s="1"/>
  <c r="BR14" i="3"/>
  <c r="BN15" i="3"/>
  <c r="BQ15" i="3" s="1"/>
  <c r="BR15" i="3"/>
  <c r="BN16" i="3"/>
  <c r="BO16" i="3" s="1"/>
  <c r="BQ16" i="3" s="1"/>
  <c r="BR16" i="3"/>
  <c r="BN17" i="3"/>
  <c r="BO17" i="3" s="1"/>
  <c r="BQ17" i="3" s="1"/>
  <c r="BR17" i="3"/>
  <c r="BN18" i="3"/>
  <c r="BO18" i="3" s="1"/>
  <c r="BQ18" i="3" s="1"/>
  <c r="BR18" i="3"/>
  <c r="BN19" i="3"/>
  <c r="BO19" i="3" s="1"/>
  <c r="BQ19" i="3" s="1"/>
  <c r="BR19" i="3"/>
  <c r="BN20" i="3"/>
  <c r="BO20" i="3" s="1"/>
  <c r="BQ20" i="3" s="1"/>
  <c r="BR20" i="3"/>
  <c r="BN21" i="3"/>
  <c r="BO21" i="3" s="1"/>
  <c r="BQ21" i="3" s="1"/>
  <c r="BR21" i="3"/>
  <c r="BN22" i="3"/>
  <c r="BO22" i="3" s="1"/>
  <c r="BQ22" i="3" s="1"/>
  <c r="BR22" i="3"/>
  <c r="BN23" i="3"/>
  <c r="BO23" i="3" s="1"/>
  <c r="BQ23" i="3" s="1"/>
  <c r="BR23" i="3"/>
  <c r="BN24" i="3"/>
  <c r="BO24" i="3" s="1"/>
  <c r="BQ24" i="3" s="1"/>
  <c r="BR24" i="3"/>
  <c r="BN25" i="3"/>
  <c r="BO25" i="3" s="1"/>
  <c r="BQ25" i="3" s="1"/>
  <c r="BR25" i="3"/>
  <c r="BN26" i="3"/>
  <c r="BO26" i="3" s="1"/>
  <c r="BQ26" i="3" s="1"/>
  <c r="BR26" i="3"/>
  <c r="BN27" i="3"/>
  <c r="BO27" i="3" s="1"/>
  <c r="BQ27" i="3" s="1"/>
  <c r="BR27" i="3"/>
  <c r="BN28" i="3"/>
  <c r="BO28" i="3" s="1"/>
  <c r="BQ28" i="3" s="1"/>
  <c r="BR28" i="3"/>
  <c r="BN29" i="3"/>
  <c r="BO29" i="3" s="1"/>
  <c r="BQ29" i="3" s="1"/>
  <c r="BR29" i="3"/>
  <c r="BN30" i="3"/>
  <c r="BO30" i="3" s="1"/>
  <c r="BQ30" i="3" s="1"/>
  <c r="BR30" i="3"/>
  <c r="BN31" i="3"/>
  <c r="BQ31" i="3" s="1"/>
  <c r="BR31" i="3"/>
  <c r="BN32" i="3"/>
  <c r="BO32" i="3" s="1"/>
  <c r="BQ32" i="3" s="1"/>
  <c r="BR32" i="3"/>
  <c r="BN33" i="3"/>
  <c r="BO33" i="3" s="1"/>
  <c r="BQ33" i="3" s="1"/>
  <c r="BR33" i="3"/>
  <c r="BN34" i="3"/>
  <c r="BO34" i="3" s="1"/>
  <c r="BQ34" i="3" s="1"/>
  <c r="BR34" i="3"/>
  <c r="BN35" i="3"/>
  <c r="BO35" i="3" s="1"/>
  <c r="BQ35" i="3" s="1"/>
  <c r="BR35" i="3"/>
  <c r="BN36" i="3"/>
  <c r="BO36" i="3" s="1"/>
  <c r="BQ36" i="3" s="1"/>
  <c r="BR36" i="3"/>
  <c r="BN37" i="3"/>
  <c r="BO37" i="3" s="1"/>
  <c r="BQ37" i="3" s="1"/>
  <c r="BR37" i="3"/>
  <c r="BN38" i="3"/>
  <c r="BO38" i="3" s="1"/>
  <c r="BQ38" i="3" s="1"/>
  <c r="BR38" i="3"/>
  <c r="BN39" i="3"/>
  <c r="BO39" i="3" s="1"/>
  <c r="BQ39" i="3" s="1"/>
  <c r="BR39" i="3"/>
  <c r="BN40" i="3"/>
  <c r="BO40" i="3" s="1"/>
  <c r="BQ40" i="3" s="1"/>
  <c r="BR40" i="3"/>
  <c r="BX11" i="3"/>
  <c r="BY11" i="3" s="1"/>
  <c r="CA11" i="3" s="1"/>
  <c r="CB11" i="3"/>
  <c r="BX12" i="3"/>
  <c r="BY12" i="3" s="1"/>
  <c r="CA12" i="3" s="1"/>
  <c r="CB12" i="3"/>
  <c r="BX13" i="3"/>
  <c r="BY13" i="3" s="1"/>
  <c r="CA13" i="3" s="1"/>
  <c r="CB13" i="3"/>
  <c r="BX14" i="3"/>
  <c r="BY14" i="3" s="1"/>
  <c r="CA14" i="3" s="1"/>
  <c r="CB14" i="3"/>
  <c r="BX15" i="3"/>
  <c r="BY15" i="3" s="1"/>
  <c r="CA15" i="3" s="1"/>
  <c r="CB15" i="3"/>
  <c r="BX16" i="3"/>
  <c r="BY16" i="3" s="1"/>
  <c r="CA16" i="3" s="1"/>
  <c r="CB16" i="3"/>
  <c r="BX17" i="3"/>
  <c r="BY17" i="3" s="1"/>
  <c r="CA17" i="3" s="1"/>
  <c r="CB17" i="3"/>
  <c r="BX18" i="3"/>
  <c r="BY18" i="3" s="1"/>
  <c r="CA18" i="3" s="1"/>
  <c r="CB18" i="3"/>
  <c r="BX19" i="3"/>
  <c r="BY19" i="3" s="1"/>
  <c r="CA19" i="3" s="1"/>
  <c r="CB19" i="3"/>
  <c r="BX20" i="3"/>
  <c r="BY20" i="3" s="1"/>
  <c r="CA20" i="3" s="1"/>
  <c r="CB20" i="3"/>
  <c r="BX21" i="3"/>
  <c r="BY21" i="3" s="1"/>
  <c r="CA21" i="3" s="1"/>
  <c r="CB21" i="3"/>
  <c r="BX22" i="3"/>
  <c r="BY22" i="3" s="1"/>
  <c r="CA22" i="3" s="1"/>
  <c r="CB22" i="3"/>
  <c r="BX23" i="3"/>
  <c r="BY23" i="3" s="1"/>
  <c r="CA23" i="3" s="1"/>
  <c r="CB23" i="3"/>
  <c r="BX24" i="3"/>
  <c r="BY24" i="3" s="1"/>
  <c r="CA24" i="3" s="1"/>
  <c r="CB24" i="3"/>
  <c r="BX25" i="3"/>
  <c r="BY25" i="3" s="1"/>
  <c r="CA25" i="3" s="1"/>
  <c r="CB25" i="3"/>
  <c r="BX26" i="3"/>
  <c r="BY26" i="3" s="1"/>
  <c r="CA26" i="3" s="1"/>
  <c r="CB26" i="3"/>
  <c r="BX27" i="3"/>
  <c r="BY27" i="3" s="1"/>
  <c r="CA27" i="3" s="1"/>
  <c r="CB27" i="3"/>
  <c r="BX28" i="3"/>
  <c r="BY28" i="3" s="1"/>
  <c r="CA28" i="3" s="1"/>
  <c r="CB28" i="3"/>
  <c r="BX29" i="3"/>
  <c r="BY29" i="3" s="1"/>
  <c r="CA29" i="3" s="1"/>
  <c r="CB29" i="3"/>
  <c r="BX30" i="3"/>
  <c r="BY30" i="3" s="1"/>
  <c r="CA30" i="3" s="1"/>
  <c r="CB30" i="3"/>
  <c r="BX31" i="3"/>
  <c r="BY31" i="3" s="1"/>
  <c r="CA31" i="3" s="1"/>
  <c r="CB31" i="3"/>
  <c r="BX32" i="3"/>
  <c r="BY32" i="3" s="1"/>
  <c r="CA32" i="3" s="1"/>
  <c r="CB32" i="3"/>
  <c r="BX33" i="3"/>
  <c r="BY33" i="3" s="1"/>
  <c r="CA33" i="3" s="1"/>
  <c r="CB33" i="3"/>
  <c r="BX34" i="3"/>
  <c r="BX35" i="3"/>
  <c r="CA35" i="3" s="1"/>
  <c r="CB35" i="3"/>
  <c r="BX36" i="3"/>
  <c r="BY36" i="3" s="1"/>
  <c r="CA36" i="3" s="1"/>
  <c r="CB36" i="3"/>
  <c r="BX37" i="3"/>
  <c r="BY37" i="3" s="1"/>
  <c r="CA37" i="3" s="1"/>
  <c r="CB37" i="3"/>
  <c r="BX38" i="3"/>
  <c r="BY38" i="3" s="1"/>
  <c r="CA38" i="3" s="1"/>
  <c r="CB38" i="3"/>
  <c r="BX39" i="3"/>
  <c r="BY39" i="3" s="1"/>
  <c r="CA39" i="3" s="1"/>
  <c r="CB39" i="3"/>
  <c r="CH11" i="3"/>
  <c r="CI11" i="3" s="1"/>
  <c r="CK11" i="3" s="1"/>
  <c r="CL11" i="3"/>
  <c r="CH12" i="3"/>
  <c r="CI12" i="3" s="1"/>
  <c r="CK12" i="3" s="1"/>
  <c r="CL12" i="3"/>
  <c r="CH13" i="3"/>
  <c r="CI13" i="3" s="1"/>
  <c r="CK13" i="3" s="1"/>
  <c r="CL13" i="3"/>
  <c r="CH14" i="3"/>
  <c r="CI14" i="3" s="1"/>
  <c r="CK14" i="3" s="1"/>
  <c r="CL14" i="3"/>
  <c r="CH15" i="3"/>
  <c r="CI15" i="3" s="1"/>
  <c r="CK15" i="3" s="1"/>
  <c r="CL15" i="3"/>
  <c r="CH16" i="3"/>
  <c r="CI16" i="3" s="1"/>
  <c r="CK16" i="3" s="1"/>
  <c r="CL16" i="3"/>
  <c r="CH17" i="3"/>
  <c r="CI17" i="3" s="1"/>
  <c r="CK17" i="3" s="1"/>
  <c r="CL17" i="3"/>
  <c r="CH18" i="3"/>
  <c r="CI18" i="3" s="1"/>
  <c r="CK18" i="3" s="1"/>
  <c r="CL18" i="3"/>
  <c r="CH19" i="3"/>
  <c r="CI19" i="3" s="1"/>
  <c r="CK19" i="3" s="1"/>
  <c r="CL19" i="3"/>
  <c r="CH20" i="3"/>
  <c r="CI20" i="3" s="1"/>
  <c r="CK20" i="3" s="1"/>
  <c r="CL20" i="3"/>
  <c r="CH21" i="3"/>
  <c r="CI21" i="3" s="1"/>
  <c r="CK21" i="3" s="1"/>
  <c r="CL21" i="3"/>
  <c r="CH22" i="3"/>
  <c r="CI22" i="3" s="1"/>
  <c r="CK22" i="3" s="1"/>
  <c r="CL22" i="3"/>
  <c r="CH23" i="3"/>
  <c r="CI23" i="3" s="1"/>
  <c r="CK23" i="3" s="1"/>
  <c r="CL23" i="3"/>
  <c r="CH24" i="3"/>
  <c r="CI24" i="3" s="1"/>
  <c r="CK24" i="3" s="1"/>
  <c r="CL24" i="3"/>
  <c r="CH25" i="3"/>
  <c r="CI25" i="3" s="1"/>
  <c r="CK25" i="3" s="1"/>
  <c r="CL25" i="3"/>
  <c r="CH26" i="3"/>
  <c r="CI26" i="3" s="1"/>
  <c r="CK26" i="3" s="1"/>
  <c r="CL26" i="3"/>
  <c r="CH27" i="3"/>
  <c r="CI27" i="3" s="1"/>
  <c r="CK27" i="3" s="1"/>
  <c r="CL27" i="3"/>
  <c r="CH28" i="3"/>
  <c r="CI28" i="3" s="1"/>
  <c r="CK28" i="3" s="1"/>
  <c r="CL28" i="3"/>
  <c r="CH29" i="3"/>
  <c r="CI29" i="3" s="1"/>
  <c r="CK29" i="3" s="1"/>
  <c r="CL29" i="3"/>
  <c r="CH30" i="3"/>
  <c r="CI30" i="3" s="1"/>
  <c r="CK30" i="3" s="1"/>
  <c r="CL30" i="3"/>
  <c r="CH31" i="3"/>
  <c r="CI31" i="3" s="1"/>
  <c r="CK31" i="3" s="1"/>
  <c r="CL31" i="3"/>
  <c r="CH32" i="3"/>
  <c r="CI32" i="3" s="1"/>
  <c r="CK32" i="3" s="1"/>
  <c r="CL32" i="3"/>
  <c r="CH33" i="3"/>
  <c r="CI33" i="3" s="1"/>
  <c r="CK33" i="3" s="1"/>
  <c r="CL33" i="3"/>
  <c r="CH34" i="3"/>
  <c r="CI34" i="3" s="1"/>
  <c r="CK34" i="3" s="1"/>
  <c r="CL34" i="3"/>
  <c r="CH35" i="3"/>
  <c r="CI35" i="3" s="1"/>
  <c r="CK35" i="3" s="1"/>
  <c r="CL35" i="3"/>
  <c r="CH36" i="3"/>
  <c r="CI36" i="3" s="1"/>
  <c r="CK36" i="3" s="1"/>
  <c r="CL36" i="3"/>
  <c r="CH37" i="3"/>
  <c r="CI37" i="3" s="1"/>
  <c r="CK37" i="3" s="1"/>
  <c r="CL37" i="3"/>
  <c r="CH38" i="3"/>
  <c r="CI38" i="3" s="1"/>
  <c r="CK38" i="3" s="1"/>
  <c r="CL38" i="3"/>
  <c r="CH39" i="3"/>
  <c r="CI39" i="3" s="1"/>
  <c r="CK39" i="3" s="1"/>
  <c r="CL39" i="3"/>
  <c r="CH40" i="3"/>
  <c r="CI40" i="3" s="1"/>
  <c r="CK40" i="3" s="1"/>
  <c r="CL40" i="3"/>
  <c r="CR11" i="3"/>
  <c r="CS11" i="3" s="1"/>
  <c r="CU11" i="3" s="1"/>
  <c r="CV11" i="3"/>
  <c r="CR12" i="3"/>
  <c r="CS12" i="3" s="1"/>
  <c r="CU12" i="3" s="1"/>
  <c r="CV12" i="3"/>
  <c r="CR13" i="3"/>
  <c r="CS13" i="3" s="1"/>
  <c r="CU13" i="3" s="1"/>
  <c r="CV13" i="3"/>
  <c r="CR14" i="3"/>
  <c r="CS14" i="3" s="1"/>
  <c r="CU14" i="3" s="1"/>
  <c r="CV14" i="3"/>
  <c r="CR15" i="3"/>
  <c r="CS15" i="3" s="1"/>
  <c r="CU15" i="3" s="1"/>
  <c r="CV15" i="3"/>
  <c r="CR16" i="3"/>
  <c r="CS16" i="3" s="1"/>
  <c r="CU16" i="3" s="1"/>
  <c r="CV16" i="3"/>
  <c r="CR17" i="3"/>
  <c r="CS17" i="3" s="1"/>
  <c r="CU17" i="3" s="1"/>
  <c r="CV17" i="3"/>
  <c r="CR18" i="3"/>
  <c r="CS18" i="3" s="1"/>
  <c r="CU18" i="3" s="1"/>
  <c r="CV18" i="3"/>
  <c r="CR19" i="3"/>
  <c r="CS19" i="3" s="1"/>
  <c r="CU19" i="3" s="1"/>
  <c r="CV19" i="3"/>
  <c r="CR20" i="3"/>
  <c r="CU20" i="3" s="1"/>
  <c r="CV20" i="3"/>
  <c r="CR21" i="3"/>
  <c r="CS21" i="3" s="1"/>
  <c r="CU21" i="3" s="1"/>
  <c r="CV21" i="3"/>
  <c r="CR22" i="3"/>
  <c r="CS22" i="3" s="1"/>
  <c r="CU22" i="3" s="1"/>
  <c r="CV22" i="3"/>
  <c r="CR23" i="3"/>
  <c r="CS23" i="3" s="1"/>
  <c r="CU23" i="3" s="1"/>
  <c r="CV23" i="3"/>
  <c r="CR24" i="3"/>
  <c r="CS24" i="3" s="1"/>
  <c r="CU24" i="3" s="1"/>
  <c r="CV24" i="3"/>
  <c r="CR25" i="3"/>
  <c r="CS25" i="3" s="1"/>
  <c r="CU25" i="3" s="1"/>
  <c r="CV25" i="3"/>
  <c r="CR26" i="3"/>
  <c r="CS26" i="3" s="1"/>
  <c r="CU26" i="3" s="1"/>
  <c r="CV26" i="3"/>
  <c r="CR27" i="3"/>
  <c r="CS27" i="3" s="1"/>
  <c r="CU27" i="3" s="1"/>
  <c r="CV27" i="3"/>
  <c r="CR28" i="3"/>
  <c r="CS28" i="3" s="1"/>
  <c r="CU28" i="3" s="1"/>
  <c r="CV28" i="3"/>
  <c r="CR29" i="3"/>
  <c r="CS29" i="3" s="1"/>
  <c r="CU29" i="3" s="1"/>
  <c r="CV29" i="3"/>
  <c r="CR30" i="3"/>
  <c r="CS30" i="3" s="1"/>
  <c r="CU30" i="3" s="1"/>
  <c r="CV30" i="3"/>
  <c r="CR31" i="3"/>
  <c r="CS31" i="3" s="1"/>
  <c r="CU31" i="3" s="1"/>
  <c r="CV31" i="3"/>
  <c r="CR32" i="3"/>
  <c r="CS32" i="3" s="1"/>
  <c r="CU32" i="3" s="1"/>
  <c r="CV32" i="3"/>
  <c r="CR33" i="3"/>
  <c r="CS33" i="3" s="1"/>
  <c r="CU33" i="3" s="1"/>
  <c r="CV33" i="3"/>
  <c r="CR34" i="3"/>
  <c r="CS34" i="3" s="1"/>
  <c r="CU34" i="3" s="1"/>
  <c r="CV34" i="3"/>
  <c r="CR35" i="3"/>
  <c r="CS35" i="3" s="1"/>
  <c r="CU35" i="3" s="1"/>
  <c r="CV35" i="3"/>
  <c r="CR36" i="3"/>
  <c r="CS36" i="3" s="1"/>
  <c r="CU36" i="3" s="1"/>
  <c r="CV36" i="3"/>
  <c r="CR37" i="3"/>
  <c r="CS37" i="3" s="1"/>
  <c r="CU37" i="3" s="1"/>
  <c r="CV37" i="3"/>
  <c r="CR38" i="3"/>
  <c r="CS38" i="3" s="1"/>
  <c r="CU38" i="3" s="1"/>
  <c r="CV38" i="3"/>
  <c r="CR39" i="3"/>
  <c r="CS39" i="3" s="1"/>
  <c r="CU39" i="3" s="1"/>
  <c r="CV39" i="3"/>
  <c r="CR40" i="3"/>
  <c r="CS40" i="3" s="1"/>
  <c r="CU40" i="3" s="1"/>
  <c r="CV40" i="3"/>
  <c r="DB11" i="3"/>
  <c r="DF11" i="3"/>
  <c r="DB12" i="3"/>
  <c r="DC12" i="3" s="1"/>
  <c r="DE12" i="3" s="1"/>
  <c r="DF12" i="3"/>
  <c r="DB13" i="3"/>
  <c r="DC13" i="3" s="1"/>
  <c r="DE13" i="3" s="1"/>
  <c r="DF13" i="3"/>
  <c r="DB14" i="3"/>
  <c r="DC14" i="3" s="1"/>
  <c r="DE14" i="3" s="1"/>
  <c r="DF14" i="3"/>
  <c r="DB15" i="3"/>
  <c r="DC15" i="3" s="1"/>
  <c r="DE15" i="3" s="1"/>
  <c r="DF15" i="3"/>
  <c r="DB16" i="3"/>
  <c r="DC16" i="3" s="1"/>
  <c r="DE16" i="3" s="1"/>
  <c r="DF16" i="3"/>
  <c r="DB17" i="3"/>
  <c r="DC17" i="3" s="1"/>
  <c r="DE17" i="3" s="1"/>
  <c r="DF17" i="3"/>
  <c r="DB18" i="3"/>
  <c r="DF18" i="3"/>
  <c r="DB19" i="3"/>
  <c r="DC19" i="3" s="1"/>
  <c r="DE19" i="3" s="1"/>
  <c r="DF19" i="3"/>
  <c r="DB20" i="3"/>
  <c r="DC20" i="3" s="1"/>
  <c r="DE20" i="3" s="1"/>
  <c r="DF20" i="3"/>
  <c r="DB21" i="3"/>
  <c r="DF21" i="3"/>
  <c r="DB22" i="3"/>
  <c r="DC22" i="3" s="1"/>
  <c r="DE22" i="3" s="1"/>
  <c r="DF22" i="3"/>
  <c r="DB23" i="3"/>
  <c r="DC23" i="3" s="1"/>
  <c r="DE23" i="3" s="1"/>
  <c r="DF23" i="3"/>
  <c r="DB24" i="3"/>
  <c r="DC24" i="3" s="1"/>
  <c r="DE24" i="3" s="1"/>
  <c r="DF24" i="3"/>
  <c r="DB25" i="3"/>
  <c r="DC25" i="3" s="1"/>
  <c r="DE25" i="3" s="1"/>
  <c r="DF25" i="3"/>
  <c r="DB26" i="3"/>
  <c r="DC26" i="3" s="1"/>
  <c r="DE26" i="3" s="1"/>
  <c r="DF26" i="3"/>
  <c r="DB27" i="3"/>
  <c r="DC27" i="3" s="1"/>
  <c r="DE27" i="3" s="1"/>
  <c r="DF27" i="3"/>
  <c r="DB28" i="3"/>
  <c r="DC28" i="3" s="1"/>
  <c r="DE28" i="3" s="1"/>
  <c r="DF28" i="3"/>
  <c r="DB29" i="3"/>
  <c r="DC29" i="3" s="1"/>
  <c r="DE29" i="3" s="1"/>
  <c r="DF29" i="3"/>
  <c r="DB30" i="3"/>
  <c r="DC30" i="3" s="1"/>
  <c r="DE30" i="3" s="1"/>
  <c r="DF30" i="3"/>
  <c r="DB31" i="3"/>
  <c r="DC31" i="3" s="1"/>
  <c r="DE31" i="3" s="1"/>
  <c r="DF31" i="3"/>
  <c r="DB32" i="3"/>
  <c r="DC32" i="3" s="1"/>
  <c r="DE32" i="3" s="1"/>
  <c r="DF32" i="3"/>
  <c r="DB33" i="3"/>
  <c r="DC33" i="3" s="1"/>
  <c r="DE33" i="3" s="1"/>
  <c r="DF33" i="3"/>
  <c r="DB34" i="3"/>
  <c r="DC34" i="3" s="1"/>
  <c r="DE34" i="3" s="1"/>
  <c r="DF34" i="3"/>
  <c r="DB35" i="3"/>
  <c r="DC35" i="3" s="1"/>
  <c r="DE35" i="3" s="1"/>
  <c r="DF35" i="3"/>
  <c r="DB36" i="3"/>
  <c r="DC36" i="3" s="1"/>
  <c r="DE36" i="3" s="1"/>
  <c r="DF36" i="3"/>
  <c r="DB37" i="3"/>
  <c r="DC37" i="3" s="1"/>
  <c r="DE37" i="3" s="1"/>
  <c r="DF37" i="3"/>
  <c r="DB38" i="3"/>
  <c r="DC38" i="3" s="1"/>
  <c r="DE38" i="3" s="1"/>
  <c r="DF38" i="3"/>
  <c r="DL11" i="3"/>
  <c r="DM11" i="3" s="1"/>
  <c r="DO11" i="3" s="1"/>
  <c r="DP11" i="3"/>
  <c r="DL12" i="3"/>
  <c r="DM12" i="3" s="1"/>
  <c r="DO12" i="3" s="1"/>
  <c r="DP12" i="3"/>
  <c r="DL13" i="3"/>
  <c r="DM13" i="3" s="1"/>
  <c r="DO13" i="3" s="1"/>
  <c r="DP13" i="3"/>
  <c r="DL14" i="3"/>
  <c r="DM14" i="3" s="1"/>
  <c r="DO14" i="3" s="1"/>
  <c r="DP14" i="3"/>
  <c r="DL15" i="3"/>
  <c r="DM15" i="3" s="1"/>
  <c r="DO15" i="3" s="1"/>
  <c r="DP15" i="3"/>
  <c r="DL16" i="3"/>
  <c r="DM16" i="3" s="1"/>
  <c r="DO16" i="3" s="1"/>
  <c r="DP16" i="3"/>
  <c r="DL17" i="3"/>
  <c r="DM17" i="3" s="1"/>
  <c r="DO17" i="3" s="1"/>
  <c r="DP17" i="3"/>
  <c r="DL18" i="3"/>
  <c r="DM18" i="3" s="1"/>
  <c r="DO18" i="3" s="1"/>
  <c r="DP18" i="3"/>
  <c r="DL19" i="3"/>
  <c r="DM19" i="3" s="1"/>
  <c r="DO19" i="3" s="1"/>
  <c r="DP19" i="3"/>
  <c r="DL20" i="3"/>
  <c r="DM20" i="3" s="1"/>
  <c r="DO20" i="3" s="1"/>
  <c r="DP20" i="3"/>
  <c r="DL21" i="3"/>
  <c r="DM21" i="3" s="1"/>
  <c r="DO21" i="3" s="1"/>
  <c r="DP21" i="3"/>
  <c r="DL22" i="3"/>
  <c r="DM22" i="3" s="1"/>
  <c r="DO22" i="3" s="1"/>
  <c r="DP22" i="3"/>
  <c r="DL23" i="3"/>
  <c r="DM23" i="3" s="1"/>
  <c r="DO23" i="3" s="1"/>
  <c r="DP23" i="3"/>
  <c r="DL24" i="3"/>
  <c r="DM24" i="3" s="1"/>
  <c r="DO24" i="3" s="1"/>
  <c r="DP24" i="3"/>
  <c r="DL25" i="3"/>
  <c r="DM25" i="3" s="1"/>
  <c r="DO25" i="3" s="1"/>
  <c r="DP25" i="3"/>
  <c r="DL26" i="3"/>
  <c r="DM26" i="3" s="1"/>
  <c r="DO26" i="3" s="1"/>
  <c r="DP26" i="3"/>
  <c r="DL27" i="3"/>
  <c r="DM27" i="3" s="1"/>
  <c r="DO27" i="3" s="1"/>
  <c r="DP27" i="3"/>
  <c r="DL28" i="3"/>
  <c r="DM28" i="3" s="1"/>
  <c r="DO28" i="3" s="1"/>
  <c r="DP28" i="3"/>
  <c r="DL29" i="3"/>
  <c r="DM29" i="3" s="1"/>
  <c r="DO29" i="3" s="1"/>
  <c r="DP29" i="3"/>
  <c r="DL30" i="3"/>
  <c r="DM30" i="3" s="1"/>
  <c r="DO30" i="3" s="1"/>
  <c r="DP30" i="3"/>
  <c r="DL31" i="3"/>
  <c r="DM31" i="3" s="1"/>
  <c r="DO31" i="3" s="1"/>
  <c r="DP31" i="3"/>
  <c r="DL32" i="3"/>
  <c r="DM32" i="3" s="1"/>
  <c r="DO32" i="3" s="1"/>
  <c r="DP32" i="3"/>
  <c r="DL33" i="3"/>
  <c r="DM33" i="3" s="1"/>
  <c r="DO33" i="3" s="1"/>
  <c r="DP33" i="3"/>
  <c r="DL34" i="3"/>
  <c r="DM34" i="3" s="1"/>
  <c r="DO34" i="3" s="1"/>
  <c r="DP34" i="3"/>
  <c r="DL35" i="3"/>
  <c r="DM35" i="3" s="1"/>
  <c r="DO35" i="3" s="1"/>
  <c r="DP35" i="3"/>
  <c r="DL36" i="3"/>
  <c r="DM36" i="3" s="1"/>
  <c r="DO36" i="3" s="1"/>
  <c r="DP36" i="3"/>
  <c r="DL37" i="3"/>
  <c r="DM37" i="3" s="1"/>
  <c r="DO37" i="3" s="1"/>
  <c r="DP37" i="3"/>
  <c r="DL38" i="3"/>
  <c r="DM38" i="3" s="1"/>
  <c r="DO38" i="3" s="1"/>
  <c r="DP38" i="3"/>
  <c r="DL39" i="3"/>
  <c r="DM39" i="3" s="1"/>
  <c r="DO39" i="3" s="1"/>
  <c r="DP39" i="3"/>
  <c r="DL40" i="3"/>
  <c r="DM40" i="3" s="1"/>
  <c r="DO40" i="3" s="1"/>
  <c r="DP40" i="3"/>
  <c r="DP10" i="3"/>
  <c r="DL10" i="3"/>
  <c r="DF10" i="3"/>
  <c r="DB10" i="3"/>
  <c r="CV10" i="3"/>
  <c r="CR10" i="3"/>
  <c r="CL10" i="3"/>
  <c r="CH10" i="3"/>
  <c r="CB10" i="3"/>
  <c r="BX10" i="3"/>
  <c r="BR10" i="3"/>
  <c r="BN10" i="3"/>
  <c r="BH10" i="3"/>
  <c r="BD10" i="3"/>
  <c r="AX10" i="3"/>
  <c r="AT10" i="3"/>
  <c r="AN10" i="3"/>
  <c r="AJ10" i="3"/>
  <c r="AD10" i="3"/>
  <c r="Z10" i="3"/>
  <c r="T10" i="3"/>
  <c r="P10" i="3"/>
  <c r="J10" i="3"/>
  <c r="F10" i="3"/>
  <c r="G10" i="3" s="1"/>
  <c r="I10" i="3" s="1"/>
  <c r="BH41" i="3" l="1"/>
  <c r="T41" i="3"/>
  <c r="CV41" i="3"/>
  <c r="DC21" i="3"/>
  <c r="DE21" i="3" s="1"/>
  <c r="DC18" i="3"/>
  <c r="DE18" i="3" s="1"/>
  <c r="DC11" i="3"/>
  <c r="DE11" i="3" s="1"/>
  <c r="DN31" i="3"/>
  <c r="DD35" i="3"/>
  <c r="CT13" i="3"/>
  <c r="CJ19" i="3"/>
  <c r="BZ24" i="3"/>
  <c r="BP30" i="3"/>
  <c r="BP14" i="3"/>
  <c r="BF19" i="3"/>
  <c r="AV33" i="3"/>
  <c r="AL39" i="3"/>
  <c r="AL23" i="3"/>
  <c r="AB28" i="3"/>
  <c r="AB16" i="3"/>
  <c r="R34" i="3"/>
  <c r="R22" i="3"/>
  <c r="AA10" i="3"/>
  <c r="AC10" i="3" s="1"/>
  <c r="Z41" i="3"/>
  <c r="BO10" i="3"/>
  <c r="BQ10" i="3" s="1"/>
  <c r="BN41" i="3"/>
  <c r="DC10" i="3"/>
  <c r="DE10" i="3" s="1"/>
  <c r="DB41" i="3"/>
  <c r="DN27" i="3"/>
  <c r="DN15" i="3"/>
  <c r="DD27" i="3"/>
  <c r="DD15" i="3"/>
  <c r="CT29" i="3"/>
  <c r="CT21" i="3"/>
  <c r="CJ35" i="3"/>
  <c r="CJ15" i="3"/>
  <c r="BZ36" i="3"/>
  <c r="BZ20" i="3"/>
  <c r="BZ12" i="3"/>
  <c r="BP26" i="3"/>
  <c r="BF39" i="3"/>
  <c r="BF23" i="3"/>
  <c r="BF11" i="3"/>
  <c r="AV29" i="3"/>
  <c r="AV13" i="3"/>
  <c r="AL27" i="3"/>
  <c r="AL19" i="3"/>
  <c r="AB32" i="3"/>
  <c r="AB20" i="3"/>
  <c r="AB12" i="3"/>
  <c r="R26" i="3"/>
  <c r="R18" i="3"/>
  <c r="BR41" i="3"/>
  <c r="DF41" i="3"/>
  <c r="DN38" i="3"/>
  <c r="DN34" i="3"/>
  <c r="DN30" i="3"/>
  <c r="DN26" i="3"/>
  <c r="DN22" i="3"/>
  <c r="DN18" i="3"/>
  <c r="DN14" i="3"/>
  <c r="DD38" i="3"/>
  <c r="DD34" i="3"/>
  <c r="DD30" i="3"/>
  <c r="DD26" i="3"/>
  <c r="DD22" i="3"/>
  <c r="DD14" i="3"/>
  <c r="CT40" i="3"/>
  <c r="CT36" i="3"/>
  <c r="CT32" i="3"/>
  <c r="CT28" i="3"/>
  <c r="CT24" i="3"/>
  <c r="CT20" i="3"/>
  <c r="CT16" i="3"/>
  <c r="CT12" i="3"/>
  <c r="CJ38" i="3"/>
  <c r="CJ34" i="3"/>
  <c r="CJ30" i="3"/>
  <c r="CJ26" i="3"/>
  <c r="CJ22" i="3"/>
  <c r="CJ18" i="3"/>
  <c r="CJ14" i="3"/>
  <c r="BZ39" i="3"/>
  <c r="BZ35" i="3"/>
  <c r="BZ31" i="3"/>
  <c r="BZ27" i="3"/>
  <c r="BZ23" i="3"/>
  <c r="BZ19" i="3"/>
  <c r="BZ15" i="3"/>
  <c r="BZ11" i="3"/>
  <c r="BP37" i="3"/>
  <c r="BP33" i="3"/>
  <c r="BP29" i="3"/>
  <c r="BP25" i="3"/>
  <c r="BP21" i="3"/>
  <c r="BP17" i="3"/>
  <c r="BP13" i="3"/>
  <c r="BF38" i="3"/>
  <c r="BF34" i="3"/>
  <c r="BF30" i="3"/>
  <c r="BF26" i="3"/>
  <c r="BF22" i="3"/>
  <c r="BF18" i="3"/>
  <c r="BF14" i="3"/>
  <c r="AV40" i="3"/>
  <c r="AV36" i="3"/>
  <c r="AV32" i="3"/>
  <c r="AV28" i="3"/>
  <c r="AV24" i="3"/>
  <c r="AV20" i="3"/>
  <c r="AV16" i="3"/>
  <c r="AV12" i="3"/>
  <c r="AL38" i="3"/>
  <c r="AL34" i="3"/>
  <c r="AL30" i="3"/>
  <c r="AL26" i="3"/>
  <c r="AL22" i="3"/>
  <c r="AL18" i="3"/>
  <c r="AL14" i="3"/>
  <c r="AB39" i="3"/>
  <c r="AB35" i="3"/>
  <c r="AB31" i="3"/>
  <c r="AB27" i="3"/>
  <c r="AB23" i="3"/>
  <c r="AB19" i="3"/>
  <c r="AB15" i="3"/>
  <c r="AB11" i="3"/>
  <c r="R37" i="3"/>
  <c r="R33" i="3"/>
  <c r="R29" i="3"/>
  <c r="R25" i="3"/>
  <c r="R21" i="3"/>
  <c r="R17" i="3"/>
  <c r="R13" i="3"/>
  <c r="DB41" i="4"/>
  <c r="DD41" i="4"/>
  <c r="DC10" i="4"/>
  <c r="DX41" i="4"/>
  <c r="DZ41" i="4"/>
  <c r="DY10" i="4"/>
  <c r="DN19" i="3"/>
  <c r="DD23" i="3"/>
  <c r="CT33" i="3"/>
  <c r="CJ39" i="3"/>
  <c r="CJ23" i="3"/>
  <c r="BZ32" i="3"/>
  <c r="BP38" i="3"/>
  <c r="BP18" i="3"/>
  <c r="BF27" i="3"/>
  <c r="AV37" i="3"/>
  <c r="AV17" i="3"/>
  <c r="AL31" i="3"/>
  <c r="AL11" i="3"/>
  <c r="AB24" i="3"/>
  <c r="R38" i="3"/>
  <c r="R14" i="3"/>
  <c r="AD41" i="3"/>
  <c r="AK10" i="3"/>
  <c r="AM10" i="3" s="1"/>
  <c r="AJ41" i="3"/>
  <c r="BY10" i="3"/>
  <c r="CA10" i="3" s="1"/>
  <c r="BX41" i="3"/>
  <c r="DM10" i="3"/>
  <c r="DO10" i="3" s="1"/>
  <c r="DL41" i="3"/>
  <c r="DN23" i="3"/>
  <c r="DD31" i="3"/>
  <c r="CT37" i="3"/>
  <c r="CT17" i="3"/>
  <c r="CJ31" i="3"/>
  <c r="CJ11" i="3"/>
  <c r="BZ16" i="3"/>
  <c r="BP22" i="3"/>
  <c r="BF31" i="3"/>
  <c r="BF15" i="3"/>
  <c r="AV21" i="3"/>
  <c r="AL35" i="3"/>
  <c r="AB36" i="3"/>
  <c r="AN41" i="3"/>
  <c r="CB41" i="3"/>
  <c r="DP41" i="3"/>
  <c r="DN37" i="3"/>
  <c r="DN33" i="3"/>
  <c r="DN29" i="3"/>
  <c r="DN25" i="3"/>
  <c r="DN21" i="3"/>
  <c r="DN17" i="3"/>
  <c r="DN13" i="3"/>
  <c r="DD37" i="3"/>
  <c r="DD33" i="3"/>
  <c r="DD29" i="3"/>
  <c r="DD25" i="3"/>
  <c r="DD17" i="3"/>
  <c r="DD13" i="3"/>
  <c r="CT39" i="3"/>
  <c r="CT35" i="3"/>
  <c r="CT31" i="3"/>
  <c r="CT27" i="3"/>
  <c r="CT23" i="3"/>
  <c r="CT19" i="3"/>
  <c r="CT15" i="3"/>
  <c r="CT11" i="3"/>
  <c r="CJ37" i="3"/>
  <c r="CJ33" i="3"/>
  <c r="CJ29" i="3"/>
  <c r="CJ25" i="3"/>
  <c r="CJ21" i="3"/>
  <c r="CJ17" i="3"/>
  <c r="CJ13" i="3"/>
  <c r="BZ38" i="3"/>
  <c r="BZ34" i="3"/>
  <c r="BZ30" i="3"/>
  <c r="BZ26" i="3"/>
  <c r="BZ22" i="3"/>
  <c r="BZ18" i="3"/>
  <c r="BZ14" i="3"/>
  <c r="BP40" i="3"/>
  <c r="BP36" i="3"/>
  <c r="BP32" i="3"/>
  <c r="BP28" i="3"/>
  <c r="BP24" i="3"/>
  <c r="BP20" i="3"/>
  <c r="BP16" i="3"/>
  <c r="BP12" i="3"/>
  <c r="BF37" i="3"/>
  <c r="BF33" i="3"/>
  <c r="BF29" i="3"/>
  <c r="BF25" i="3"/>
  <c r="BF21" i="3"/>
  <c r="BF17" i="3"/>
  <c r="BF13" i="3"/>
  <c r="AV39" i="3"/>
  <c r="AV35" i="3"/>
  <c r="AV31" i="3"/>
  <c r="AV27" i="3"/>
  <c r="AV23" i="3"/>
  <c r="AV19" i="3"/>
  <c r="AV15" i="3"/>
  <c r="AV11" i="3"/>
  <c r="AL37" i="3"/>
  <c r="AL33" i="3"/>
  <c r="AL29" i="3"/>
  <c r="AL25" i="3"/>
  <c r="AL21" i="3"/>
  <c r="AL17" i="3"/>
  <c r="AL13" i="3"/>
  <c r="AB38" i="3"/>
  <c r="AB34" i="3"/>
  <c r="AB30" i="3"/>
  <c r="AB26" i="3"/>
  <c r="AB22" i="3"/>
  <c r="AB18" i="3"/>
  <c r="AB14" i="3"/>
  <c r="R40" i="3"/>
  <c r="R36" i="3"/>
  <c r="R32" i="3"/>
  <c r="R28" i="3"/>
  <c r="R24" i="3"/>
  <c r="R20" i="3"/>
  <c r="R16" i="3"/>
  <c r="R12" i="3"/>
  <c r="BJ41" i="4"/>
  <c r="BL41" i="4"/>
  <c r="BK10" i="4"/>
  <c r="R41" i="4"/>
  <c r="S10" i="4"/>
  <c r="T41" i="4"/>
  <c r="CF41" i="4"/>
  <c r="CH41" i="4"/>
  <c r="CG10" i="4"/>
  <c r="AC41" i="4"/>
  <c r="AD10" i="4"/>
  <c r="AE41" i="4"/>
  <c r="AN41" i="4"/>
  <c r="AP41" i="4"/>
  <c r="AO10" i="4"/>
  <c r="CI10" i="3"/>
  <c r="CK10" i="3" s="1"/>
  <c r="CH41" i="3"/>
  <c r="AX41" i="3"/>
  <c r="CL41" i="3"/>
  <c r="DN36" i="3"/>
  <c r="DN32" i="3"/>
  <c r="DN24" i="3"/>
  <c r="DN20" i="3"/>
  <c r="DN16" i="3"/>
  <c r="DD36" i="3"/>
  <c r="DD32" i="3"/>
  <c r="DD28" i="3"/>
  <c r="DD24" i="3"/>
  <c r="DD20" i="3"/>
  <c r="DD16" i="3"/>
  <c r="DD12" i="3"/>
  <c r="CT38" i="3"/>
  <c r="CT34" i="3"/>
  <c r="CT30" i="3"/>
  <c r="CT26" i="3"/>
  <c r="CT22" i="3"/>
  <c r="CT18" i="3"/>
  <c r="CT14" i="3"/>
  <c r="CJ40" i="3"/>
  <c r="CJ36" i="3"/>
  <c r="CJ32" i="3"/>
  <c r="CJ28" i="3"/>
  <c r="CJ24" i="3"/>
  <c r="CJ20" i="3"/>
  <c r="CJ16" i="3"/>
  <c r="CJ12" i="3"/>
  <c r="BZ37" i="3"/>
  <c r="BZ33" i="3"/>
  <c r="BZ29" i="3"/>
  <c r="BZ25" i="3"/>
  <c r="BZ21" i="3"/>
  <c r="BZ17" i="3"/>
  <c r="BZ13" i="3"/>
  <c r="BP39" i="3"/>
  <c r="BP35" i="3"/>
  <c r="BP31" i="3"/>
  <c r="BP27" i="3"/>
  <c r="BP23" i="3"/>
  <c r="BP19" i="3"/>
  <c r="BP15" i="3"/>
  <c r="BP11" i="3"/>
  <c r="BF36" i="3"/>
  <c r="BF32" i="3"/>
  <c r="BF28" i="3"/>
  <c r="BF24" i="3"/>
  <c r="BF20" i="3"/>
  <c r="BF16" i="3"/>
  <c r="BF12" i="3"/>
  <c r="AV38" i="3"/>
  <c r="AV34" i="3"/>
  <c r="AV30" i="3"/>
  <c r="AV26" i="3"/>
  <c r="AV22" i="3"/>
  <c r="AV18" i="3"/>
  <c r="AV14" i="3"/>
  <c r="AL40" i="3"/>
  <c r="AL36" i="3"/>
  <c r="AL32" i="3"/>
  <c r="AL28" i="3"/>
  <c r="AL24" i="3"/>
  <c r="AL20" i="3"/>
  <c r="AL16" i="3"/>
  <c r="AL12" i="3"/>
  <c r="AB37" i="3"/>
  <c r="AB33" i="3"/>
  <c r="AB29" i="3"/>
  <c r="AB25" i="3"/>
  <c r="AB21" i="3"/>
  <c r="AB17" i="3"/>
  <c r="AB13" i="3"/>
  <c r="R39" i="3"/>
  <c r="R35" i="3"/>
  <c r="R31" i="3"/>
  <c r="R27" i="3"/>
  <c r="R23" i="3"/>
  <c r="R19" i="3"/>
  <c r="R15" i="3"/>
  <c r="R11" i="3"/>
  <c r="I41" i="4"/>
  <c r="AY41" i="4"/>
  <c r="BA41" i="4"/>
  <c r="AZ10" i="4"/>
  <c r="DM41" i="4"/>
  <c r="DO41" i="4"/>
  <c r="DN10" i="4"/>
  <c r="DN39" i="3"/>
  <c r="AU10" i="3"/>
  <c r="AW10" i="3" s="1"/>
  <c r="AT41" i="3"/>
  <c r="DN40" i="3"/>
  <c r="DN28" i="3"/>
  <c r="DN12" i="3"/>
  <c r="Q10" i="3"/>
  <c r="S10" i="3" s="1"/>
  <c r="P41" i="3"/>
  <c r="BE10" i="3"/>
  <c r="BG10" i="3" s="1"/>
  <c r="BD41" i="3"/>
  <c r="CS10" i="3"/>
  <c r="CU10" i="3" s="1"/>
  <c r="CR41" i="3"/>
  <c r="DN35" i="3"/>
  <c r="DN11" i="3"/>
  <c r="DD19" i="3"/>
  <c r="CT25" i="3"/>
  <c r="CJ27" i="3"/>
  <c r="BZ28" i="3"/>
  <c r="BP34" i="3"/>
  <c r="BF35" i="3"/>
  <c r="AV25" i="3"/>
  <c r="AL15" i="3"/>
  <c r="R30" i="3"/>
  <c r="CQ41" i="4"/>
  <c r="CS41" i="4"/>
  <c r="CR10" i="4"/>
  <c r="BU41" i="4"/>
  <c r="BV10" i="4"/>
  <c r="BW41" i="4"/>
  <c r="H38" i="3"/>
  <c r="H34" i="3"/>
  <c r="H30" i="3"/>
  <c r="H26" i="3"/>
  <c r="H22" i="3"/>
  <c r="H18" i="3"/>
  <c r="H14" i="3"/>
  <c r="H37" i="3"/>
  <c r="H33" i="3"/>
  <c r="H29" i="3"/>
  <c r="H25" i="3"/>
  <c r="H21" i="3"/>
  <c r="H17" i="3"/>
  <c r="H13" i="3"/>
  <c r="H10" i="3"/>
  <c r="H36" i="3"/>
  <c r="H32" i="3"/>
  <c r="H28" i="3"/>
  <c r="H24" i="3"/>
  <c r="H20" i="3"/>
  <c r="H16" i="3"/>
  <c r="H12" i="3"/>
  <c r="H39" i="3"/>
  <c r="H35" i="3"/>
  <c r="H31" i="3"/>
  <c r="H27" i="3"/>
  <c r="H23" i="3"/>
  <c r="H19" i="3"/>
  <c r="H15" i="3"/>
  <c r="H11" i="3"/>
  <c r="G41" i="3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10" i="1"/>
  <c r="DL11" i="1"/>
  <c r="DM11" i="1" s="1"/>
  <c r="DO11" i="1" s="1"/>
  <c r="DL12" i="1"/>
  <c r="DM12" i="1" s="1"/>
  <c r="DO12" i="1" s="1"/>
  <c r="DL13" i="1"/>
  <c r="DM13" i="1" s="1"/>
  <c r="DO13" i="1" s="1"/>
  <c r="DL14" i="1"/>
  <c r="DM14" i="1" s="1"/>
  <c r="DO14" i="1" s="1"/>
  <c r="DL15" i="1"/>
  <c r="DM15" i="1" s="1"/>
  <c r="DO15" i="1" s="1"/>
  <c r="DL16" i="1"/>
  <c r="DM16" i="1" s="1"/>
  <c r="DO16" i="1" s="1"/>
  <c r="DL17" i="1"/>
  <c r="DM17" i="1" s="1"/>
  <c r="DO17" i="1" s="1"/>
  <c r="DL18" i="1"/>
  <c r="DM18" i="1" s="1"/>
  <c r="DO18" i="1" s="1"/>
  <c r="DL19" i="1"/>
  <c r="DM19" i="1" s="1"/>
  <c r="DO19" i="1" s="1"/>
  <c r="DL20" i="1"/>
  <c r="DM20" i="1" s="1"/>
  <c r="DO20" i="1" s="1"/>
  <c r="DL21" i="1"/>
  <c r="DM21" i="1" s="1"/>
  <c r="DO21" i="1" s="1"/>
  <c r="DL22" i="1"/>
  <c r="DM22" i="1" s="1"/>
  <c r="DO22" i="1" s="1"/>
  <c r="DL23" i="1"/>
  <c r="DM23" i="1" s="1"/>
  <c r="DO23" i="1" s="1"/>
  <c r="DL24" i="1"/>
  <c r="DM24" i="1" s="1"/>
  <c r="DO24" i="1" s="1"/>
  <c r="DL25" i="1"/>
  <c r="DM25" i="1" s="1"/>
  <c r="DO25" i="1" s="1"/>
  <c r="DL26" i="1"/>
  <c r="DM26" i="1" s="1"/>
  <c r="DO26" i="1" s="1"/>
  <c r="DL27" i="1"/>
  <c r="DM27" i="1" s="1"/>
  <c r="DO27" i="1" s="1"/>
  <c r="DL28" i="1"/>
  <c r="DM28" i="1" s="1"/>
  <c r="DO28" i="1" s="1"/>
  <c r="DL29" i="1"/>
  <c r="DM29" i="1" s="1"/>
  <c r="DO29" i="1" s="1"/>
  <c r="DL30" i="1"/>
  <c r="DM30" i="1" s="1"/>
  <c r="DO30" i="1" s="1"/>
  <c r="DL31" i="1"/>
  <c r="DM31" i="1" s="1"/>
  <c r="DO31" i="1" s="1"/>
  <c r="DL32" i="1"/>
  <c r="DM32" i="1" s="1"/>
  <c r="DO32" i="1" s="1"/>
  <c r="DL33" i="1"/>
  <c r="DM33" i="1" s="1"/>
  <c r="DO33" i="1" s="1"/>
  <c r="DL34" i="1"/>
  <c r="DM34" i="1" s="1"/>
  <c r="DO34" i="1" s="1"/>
  <c r="DL35" i="1"/>
  <c r="DM35" i="1" s="1"/>
  <c r="DO35" i="1" s="1"/>
  <c r="DL36" i="1"/>
  <c r="DM36" i="1" s="1"/>
  <c r="DO36" i="1" s="1"/>
  <c r="DL37" i="1"/>
  <c r="DM37" i="1" s="1"/>
  <c r="DO37" i="1" s="1"/>
  <c r="DL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10" i="1"/>
  <c r="DB11" i="1"/>
  <c r="DC11" i="1" s="1"/>
  <c r="DE11" i="1" s="1"/>
  <c r="DB12" i="1"/>
  <c r="DC12" i="1" s="1"/>
  <c r="DE12" i="1" s="1"/>
  <c r="DB13" i="1"/>
  <c r="DC13" i="1" s="1"/>
  <c r="DE13" i="1" s="1"/>
  <c r="DB14" i="1"/>
  <c r="DC14" i="1" s="1"/>
  <c r="DE14" i="1" s="1"/>
  <c r="DB15" i="1"/>
  <c r="DC15" i="1" s="1"/>
  <c r="DE15" i="1" s="1"/>
  <c r="DB16" i="1"/>
  <c r="DC16" i="1" s="1"/>
  <c r="DE16" i="1" s="1"/>
  <c r="DB17" i="1"/>
  <c r="DC17" i="1" s="1"/>
  <c r="DE17" i="1" s="1"/>
  <c r="DB18" i="1"/>
  <c r="DC18" i="1" s="1"/>
  <c r="DE18" i="1" s="1"/>
  <c r="DB19" i="1"/>
  <c r="DC19" i="1" s="1"/>
  <c r="DE19" i="1" s="1"/>
  <c r="DB20" i="1"/>
  <c r="DC20" i="1" s="1"/>
  <c r="DE20" i="1" s="1"/>
  <c r="DB21" i="1"/>
  <c r="DC21" i="1" s="1"/>
  <c r="DE21" i="1" s="1"/>
  <c r="DB22" i="1"/>
  <c r="DC22" i="1" s="1"/>
  <c r="DE22" i="1" s="1"/>
  <c r="DB23" i="1"/>
  <c r="DC23" i="1" s="1"/>
  <c r="DE23" i="1" s="1"/>
  <c r="DB24" i="1"/>
  <c r="DC24" i="1" s="1"/>
  <c r="DE24" i="1" s="1"/>
  <c r="DB25" i="1"/>
  <c r="DC25" i="1" s="1"/>
  <c r="DE25" i="1" s="1"/>
  <c r="DB26" i="1"/>
  <c r="DC26" i="1" s="1"/>
  <c r="DE26" i="1" s="1"/>
  <c r="DB27" i="1"/>
  <c r="DC27" i="1" s="1"/>
  <c r="DE27" i="1" s="1"/>
  <c r="DB28" i="1"/>
  <c r="DC28" i="1" s="1"/>
  <c r="DE28" i="1" s="1"/>
  <c r="DB29" i="1"/>
  <c r="DC29" i="1" s="1"/>
  <c r="DE29" i="1" s="1"/>
  <c r="DB30" i="1"/>
  <c r="DC30" i="1" s="1"/>
  <c r="DE30" i="1" s="1"/>
  <c r="DB31" i="1"/>
  <c r="DC31" i="1" s="1"/>
  <c r="DE31" i="1" s="1"/>
  <c r="DB32" i="1"/>
  <c r="DC32" i="1" s="1"/>
  <c r="DE32" i="1" s="1"/>
  <c r="DB33" i="1"/>
  <c r="DC33" i="1" s="1"/>
  <c r="DE33" i="1" s="1"/>
  <c r="DB34" i="1"/>
  <c r="DC34" i="1" s="1"/>
  <c r="DE34" i="1" s="1"/>
  <c r="DB35" i="1"/>
  <c r="DC35" i="1" s="1"/>
  <c r="DE35" i="1" s="1"/>
  <c r="DB36" i="1"/>
  <c r="DC36" i="1" s="1"/>
  <c r="DE36" i="1" s="1"/>
  <c r="DB37" i="1"/>
  <c r="DC37" i="1" s="1"/>
  <c r="DE37" i="1" s="1"/>
  <c r="DB38" i="1"/>
  <c r="DC38" i="1" s="1"/>
  <c r="DE38" i="1" s="1"/>
  <c r="DB39" i="1"/>
  <c r="DC39" i="1" s="1"/>
  <c r="DE39" i="1" s="1"/>
  <c r="DB40" i="1"/>
  <c r="DC40" i="1" s="1"/>
  <c r="DE40" i="1" s="1"/>
  <c r="DB10" i="1"/>
  <c r="CY11" i="1"/>
  <c r="CH11" i="1"/>
  <c r="CI11" i="1" s="1"/>
  <c r="CK11" i="1" s="1"/>
  <c r="CH12" i="1"/>
  <c r="CI12" i="1" s="1"/>
  <c r="CK12" i="1" s="1"/>
  <c r="CH13" i="1"/>
  <c r="CI13" i="1" s="1"/>
  <c r="CK13" i="1" s="1"/>
  <c r="CH14" i="1"/>
  <c r="CI14" i="1" s="1"/>
  <c r="CK14" i="1" s="1"/>
  <c r="CH15" i="1"/>
  <c r="CI15" i="1" s="1"/>
  <c r="CK15" i="1" s="1"/>
  <c r="CH16" i="1"/>
  <c r="CI16" i="1" s="1"/>
  <c r="CK16" i="1" s="1"/>
  <c r="CH17" i="1"/>
  <c r="CI17" i="1" s="1"/>
  <c r="CK17" i="1" s="1"/>
  <c r="CH18" i="1"/>
  <c r="CI18" i="1" s="1"/>
  <c r="CK18" i="1" s="1"/>
  <c r="CH19" i="1"/>
  <c r="CI19" i="1" s="1"/>
  <c r="CK19" i="1" s="1"/>
  <c r="CH20" i="1"/>
  <c r="CI20" i="1" s="1"/>
  <c r="CK20" i="1" s="1"/>
  <c r="CH21" i="1"/>
  <c r="CI21" i="1" s="1"/>
  <c r="CK21" i="1" s="1"/>
  <c r="CH22" i="1"/>
  <c r="CI22" i="1" s="1"/>
  <c r="CK22" i="1" s="1"/>
  <c r="CH23" i="1"/>
  <c r="CI23" i="1" s="1"/>
  <c r="CK23" i="1" s="1"/>
  <c r="CH24" i="1"/>
  <c r="CI24" i="1" s="1"/>
  <c r="CK24" i="1" s="1"/>
  <c r="CH25" i="1"/>
  <c r="CI25" i="1" s="1"/>
  <c r="CK25" i="1" s="1"/>
  <c r="CH26" i="1"/>
  <c r="CI26" i="1" s="1"/>
  <c r="CK26" i="1" s="1"/>
  <c r="CH27" i="1"/>
  <c r="CI27" i="1" s="1"/>
  <c r="CK27" i="1" s="1"/>
  <c r="CH28" i="1"/>
  <c r="CI28" i="1" s="1"/>
  <c r="CK28" i="1" s="1"/>
  <c r="CH29" i="1"/>
  <c r="CI29" i="1" s="1"/>
  <c r="CK29" i="1" s="1"/>
  <c r="CH30" i="1"/>
  <c r="CI30" i="1" s="1"/>
  <c r="CK30" i="1" s="1"/>
  <c r="CH31" i="1"/>
  <c r="CI31" i="1" s="1"/>
  <c r="CK31" i="1" s="1"/>
  <c r="CH32" i="1"/>
  <c r="CI32" i="1" s="1"/>
  <c r="CK32" i="1" s="1"/>
  <c r="CH33" i="1"/>
  <c r="CI33" i="1" s="1"/>
  <c r="CK33" i="1" s="1"/>
  <c r="CH34" i="1"/>
  <c r="CI34" i="1" s="1"/>
  <c r="CK34" i="1" s="1"/>
  <c r="CH35" i="1"/>
  <c r="CI35" i="1" s="1"/>
  <c r="CK35" i="1" s="1"/>
  <c r="CH36" i="1"/>
  <c r="CI36" i="1" s="1"/>
  <c r="CK36" i="1" s="1"/>
  <c r="CH37" i="1"/>
  <c r="CI37" i="1" s="1"/>
  <c r="CK37" i="1" s="1"/>
  <c r="CH38" i="1"/>
  <c r="CI38" i="1" s="1"/>
  <c r="CK38" i="1" s="1"/>
  <c r="CH39" i="1"/>
  <c r="CI39" i="1" s="1"/>
  <c r="CK39" i="1" s="1"/>
  <c r="CH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10" i="1"/>
  <c r="BX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10" i="1"/>
  <c r="BN11" i="1"/>
  <c r="BO11" i="1" s="1"/>
  <c r="BQ11" i="1" s="1"/>
  <c r="BN12" i="1"/>
  <c r="BO12" i="1" s="1"/>
  <c r="BQ12" i="1" s="1"/>
  <c r="BN13" i="1"/>
  <c r="BO13" i="1" s="1"/>
  <c r="BQ13" i="1" s="1"/>
  <c r="BN14" i="1"/>
  <c r="BO14" i="1" s="1"/>
  <c r="BQ14" i="1" s="1"/>
  <c r="BN15" i="1"/>
  <c r="BO15" i="1" s="1"/>
  <c r="BQ15" i="1" s="1"/>
  <c r="BN16" i="1"/>
  <c r="BO16" i="1" s="1"/>
  <c r="BQ16" i="1" s="1"/>
  <c r="BN17" i="1"/>
  <c r="BO17" i="1" s="1"/>
  <c r="BQ17" i="1" s="1"/>
  <c r="BN18" i="1"/>
  <c r="BO18" i="1" s="1"/>
  <c r="BQ18" i="1" s="1"/>
  <c r="BN19" i="1"/>
  <c r="BO19" i="1" s="1"/>
  <c r="BQ19" i="1" s="1"/>
  <c r="BN20" i="1"/>
  <c r="BO20" i="1" s="1"/>
  <c r="BQ20" i="1" s="1"/>
  <c r="BN21" i="1"/>
  <c r="BO21" i="1" s="1"/>
  <c r="BQ21" i="1" s="1"/>
  <c r="BN22" i="1"/>
  <c r="BO22" i="1" s="1"/>
  <c r="BQ22" i="1" s="1"/>
  <c r="BN23" i="1"/>
  <c r="BO23" i="1" s="1"/>
  <c r="BQ23" i="1" s="1"/>
  <c r="BN24" i="1"/>
  <c r="BO24" i="1" s="1"/>
  <c r="BQ24" i="1" s="1"/>
  <c r="BN25" i="1"/>
  <c r="BO25" i="1" s="1"/>
  <c r="BQ25" i="1" s="1"/>
  <c r="BN26" i="1"/>
  <c r="BO26" i="1" s="1"/>
  <c r="BQ26" i="1" s="1"/>
  <c r="BN27" i="1"/>
  <c r="BO27" i="1" s="1"/>
  <c r="BQ27" i="1" s="1"/>
  <c r="BN28" i="1"/>
  <c r="BO28" i="1" s="1"/>
  <c r="BQ28" i="1" s="1"/>
  <c r="BN29" i="1"/>
  <c r="BO29" i="1" s="1"/>
  <c r="BQ29" i="1" s="1"/>
  <c r="BN30" i="1"/>
  <c r="BO30" i="1" s="1"/>
  <c r="BQ30" i="1" s="1"/>
  <c r="BN31" i="1"/>
  <c r="BO31" i="1" s="1"/>
  <c r="BQ31" i="1" s="1"/>
  <c r="BN32" i="1"/>
  <c r="BO32" i="1" s="1"/>
  <c r="BQ32" i="1" s="1"/>
  <c r="BN33" i="1"/>
  <c r="BO33" i="1" s="1"/>
  <c r="BQ33" i="1" s="1"/>
  <c r="BN34" i="1"/>
  <c r="BO34" i="1" s="1"/>
  <c r="BQ34" i="1" s="1"/>
  <c r="BN35" i="1"/>
  <c r="BO35" i="1" s="1"/>
  <c r="BQ35" i="1" s="1"/>
  <c r="BN36" i="1"/>
  <c r="BO36" i="1" s="1"/>
  <c r="BQ36" i="1" s="1"/>
  <c r="BN37" i="1"/>
  <c r="BO37" i="1" s="1"/>
  <c r="BQ37" i="1" s="1"/>
  <c r="BN38" i="1"/>
  <c r="BO38" i="1" s="1"/>
  <c r="BQ38" i="1" s="1"/>
  <c r="BN39" i="1"/>
  <c r="BO39" i="1" s="1"/>
  <c r="BQ39" i="1" s="1"/>
  <c r="BN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4" i="1"/>
  <c r="BH25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10" i="1"/>
  <c r="BD11" i="1"/>
  <c r="BE11" i="1" s="1"/>
  <c r="BG11" i="1" s="1"/>
  <c r="BD12" i="1"/>
  <c r="BE12" i="1" s="1"/>
  <c r="BG12" i="1" s="1"/>
  <c r="BD13" i="1"/>
  <c r="BE13" i="1" s="1"/>
  <c r="BG13" i="1" s="1"/>
  <c r="BD14" i="1"/>
  <c r="BE14" i="1" s="1"/>
  <c r="BG14" i="1" s="1"/>
  <c r="BD15" i="1"/>
  <c r="BE15" i="1" s="1"/>
  <c r="BG15" i="1" s="1"/>
  <c r="BD16" i="1"/>
  <c r="BE16" i="1" s="1"/>
  <c r="BG16" i="1" s="1"/>
  <c r="BD17" i="1"/>
  <c r="BE17" i="1" s="1"/>
  <c r="BG17" i="1" s="1"/>
  <c r="BD18" i="1"/>
  <c r="BE18" i="1" s="1"/>
  <c r="BG18" i="1" s="1"/>
  <c r="BD19" i="1"/>
  <c r="BE19" i="1" s="1"/>
  <c r="BG19" i="1" s="1"/>
  <c r="BD20" i="1"/>
  <c r="BE20" i="1" s="1"/>
  <c r="BG20" i="1" s="1"/>
  <c r="BD21" i="1"/>
  <c r="BE21" i="1" s="1"/>
  <c r="BG21" i="1" s="1"/>
  <c r="BD22" i="1"/>
  <c r="BE22" i="1" s="1"/>
  <c r="BG22" i="1" s="1"/>
  <c r="BD23" i="1"/>
  <c r="BD24" i="1"/>
  <c r="BE24" i="1" s="1"/>
  <c r="BD25" i="1"/>
  <c r="BE25" i="1" s="1"/>
  <c r="BD26" i="1"/>
  <c r="BD27" i="1"/>
  <c r="BE27" i="1" s="1"/>
  <c r="BG27" i="1" s="1"/>
  <c r="BD28" i="1"/>
  <c r="BE28" i="1" s="1"/>
  <c r="BG28" i="1" s="1"/>
  <c r="BD29" i="1"/>
  <c r="BE29" i="1" s="1"/>
  <c r="BG29" i="1" s="1"/>
  <c r="BD30" i="1"/>
  <c r="BE30" i="1" s="1"/>
  <c r="BG30" i="1" s="1"/>
  <c r="BD31" i="1"/>
  <c r="BE31" i="1" s="1"/>
  <c r="BG31" i="1" s="1"/>
  <c r="BD32" i="1"/>
  <c r="BE32" i="1" s="1"/>
  <c r="BG32" i="1" s="1"/>
  <c r="BD33" i="1"/>
  <c r="BE33" i="1" s="1"/>
  <c r="BG33" i="1" s="1"/>
  <c r="BD34" i="1"/>
  <c r="BE34" i="1" s="1"/>
  <c r="BG34" i="1" s="1"/>
  <c r="BD35" i="1"/>
  <c r="BE35" i="1" s="1"/>
  <c r="BG35" i="1" s="1"/>
  <c r="BD36" i="1"/>
  <c r="BE36" i="1" s="1"/>
  <c r="BG36" i="1" s="1"/>
  <c r="BD37" i="1"/>
  <c r="BE37" i="1" s="1"/>
  <c r="BG37" i="1" s="1"/>
  <c r="BD38" i="1"/>
  <c r="BE38" i="1" s="1"/>
  <c r="BG38" i="1" s="1"/>
  <c r="BD39" i="1"/>
  <c r="BE39" i="1" s="1"/>
  <c r="BG39" i="1" s="1"/>
  <c r="BD40" i="1"/>
  <c r="BE40" i="1" s="1"/>
  <c r="BG40" i="1" s="1"/>
  <c r="BD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10" i="1"/>
  <c r="AT11" i="1"/>
  <c r="AU11" i="1" s="1"/>
  <c r="AW11" i="1" s="1"/>
  <c r="AT12" i="1"/>
  <c r="AU12" i="1" s="1"/>
  <c r="AW12" i="1" s="1"/>
  <c r="AT13" i="1"/>
  <c r="AU13" i="1" s="1"/>
  <c r="AW13" i="1" s="1"/>
  <c r="AT14" i="1"/>
  <c r="AU14" i="1" s="1"/>
  <c r="AW14" i="1" s="1"/>
  <c r="AT15" i="1"/>
  <c r="AU15" i="1" s="1"/>
  <c r="AW15" i="1" s="1"/>
  <c r="AT16" i="1"/>
  <c r="AU16" i="1" s="1"/>
  <c r="AW16" i="1" s="1"/>
  <c r="AT17" i="1"/>
  <c r="AU17" i="1" s="1"/>
  <c r="AW17" i="1" s="1"/>
  <c r="AT18" i="1"/>
  <c r="AU18" i="1" s="1"/>
  <c r="AW18" i="1" s="1"/>
  <c r="AT19" i="1"/>
  <c r="AU19" i="1" s="1"/>
  <c r="AW19" i="1" s="1"/>
  <c r="AT20" i="1"/>
  <c r="AU20" i="1" s="1"/>
  <c r="AW20" i="1" s="1"/>
  <c r="AT21" i="1"/>
  <c r="AU21" i="1" s="1"/>
  <c r="AW21" i="1" s="1"/>
  <c r="AT22" i="1"/>
  <c r="AU22" i="1" s="1"/>
  <c r="AW22" i="1" s="1"/>
  <c r="AT23" i="1"/>
  <c r="AU23" i="1" s="1"/>
  <c r="AW23" i="1" s="1"/>
  <c r="AT24" i="1"/>
  <c r="AU24" i="1" s="1"/>
  <c r="AW24" i="1" s="1"/>
  <c r="AT25" i="1"/>
  <c r="AU25" i="1" s="1"/>
  <c r="AW25" i="1" s="1"/>
  <c r="AT26" i="1"/>
  <c r="AU26" i="1" s="1"/>
  <c r="AW26" i="1" s="1"/>
  <c r="AT27" i="1"/>
  <c r="AU27" i="1" s="1"/>
  <c r="AW27" i="1" s="1"/>
  <c r="AT28" i="1"/>
  <c r="AU28" i="1" s="1"/>
  <c r="AW28" i="1" s="1"/>
  <c r="AT29" i="1"/>
  <c r="AU29" i="1" s="1"/>
  <c r="AW29" i="1" s="1"/>
  <c r="AT30" i="1"/>
  <c r="AU30" i="1" s="1"/>
  <c r="AW30" i="1" s="1"/>
  <c r="AT31" i="1"/>
  <c r="AU31" i="1" s="1"/>
  <c r="AW31" i="1" s="1"/>
  <c r="AT32" i="1"/>
  <c r="AU32" i="1" s="1"/>
  <c r="AW32" i="1" s="1"/>
  <c r="AT33" i="1"/>
  <c r="AU33" i="1" s="1"/>
  <c r="AW33" i="1" s="1"/>
  <c r="AT34" i="1"/>
  <c r="AU34" i="1" s="1"/>
  <c r="AW34" i="1" s="1"/>
  <c r="AT35" i="1"/>
  <c r="AU35" i="1" s="1"/>
  <c r="AW35" i="1" s="1"/>
  <c r="AT36" i="1"/>
  <c r="AU36" i="1" s="1"/>
  <c r="AW36" i="1" s="1"/>
  <c r="AT37" i="1"/>
  <c r="AU37" i="1" s="1"/>
  <c r="AW37" i="1" s="1"/>
  <c r="AT38" i="1"/>
  <c r="AU38" i="1" s="1"/>
  <c r="AW38" i="1" s="1"/>
  <c r="AT39" i="1"/>
  <c r="AU39" i="1" s="1"/>
  <c r="AW39" i="1" s="1"/>
  <c r="AT40" i="1"/>
  <c r="AU40" i="1" s="1"/>
  <c r="AW40" i="1" s="1"/>
  <c r="AT10" i="1"/>
  <c r="AJ11" i="1"/>
  <c r="AK11" i="1" s="1"/>
  <c r="AM11" i="1" s="1"/>
  <c r="AJ12" i="1"/>
  <c r="AK12" i="1" s="1"/>
  <c r="AM12" i="1" s="1"/>
  <c r="AJ13" i="1"/>
  <c r="AK13" i="1" s="1"/>
  <c r="AM13" i="1" s="1"/>
  <c r="AJ14" i="1"/>
  <c r="AK14" i="1" s="1"/>
  <c r="AM14" i="1" s="1"/>
  <c r="AJ15" i="1"/>
  <c r="AK15" i="1" s="1"/>
  <c r="AM15" i="1" s="1"/>
  <c r="AJ16" i="1"/>
  <c r="AK16" i="1" s="1"/>
  <c r="AM16" i="1" s="1"/>
  <c r="AJ17" i="1"/>
  <c r="AK17" i="1" s="1"/>
  <c r="AM17" i="1" s="1"/>
  <c r="AJ18" i="1"/>
  <c r="AK18" i="1" s="1"/>
  <c r="AM18" i="1" s="1"/>
  <c r="AJ19" i="1"/>
  <c r="AK19" i="1" s="1"/>
  <c r="AM19" i="1" s="1"/>
  <c r="AJ20" i="1"/>
  <c r="AK20" i="1" s="1"/>
  <c r="AM20" i="1" s="1"/>
  <c r="AJ21" i="1"/>
  <c r="AK21" i="1" s="1"/>
  <c r="AM21" i="1" s="1"/>
  <c r="AJ22" i="1"/>
  <c r="AK22" i="1" s="1"/>
  <c r="AM22" i="1" s="1"/>
  <c r="AJ23" i="1"/>
  <c r="AK23" i="1" s="1"/>
  <c r="AM23" i="1" s="1"/>
  <c r="AJ24" i="1"/>
  <c r="AK24" i="1" s="1"/>
  <c r="AM24" i="1" s="1"/>
  <c r="AJ25" i="1"/>
  <c r="AK25" i="1" s="1"/>
  <c r="AM25" i="1" s="1"/>
  <c r="AJ26" i="1"/>
  <c r="AK26" i="1" s="1"/>
  <c r="AM26" i="1" s="1"/>
  <c r="AJ27" i="1"/>
  <c r="AK27" i="1" s="1"/>
  <c r="AM27" i="1" s="1"/>
  <c r="AJ28" i="1"/>
  <c r="AK28" i="1" s="1"/>
  <c r="AM28" i="1" s="1"/>
  <c r="AJ29" i="1"/>
  <c r="AK29" i="1" s="1"/>
  <c r="AM29" i="1" s="1"/>
  <c r="AJ30" i="1"/>
  <c r="AK30" i="1" s="1"/>
  <c r="AM30" i="1" s="1"/>
  <c r="AJ31" i="1"/>
  <c r="AK31" i="1" s="1"/>
  <c r="AM31" i="1" s="1"/>
  <c r="AJ32" i="1"/>
  <c r="AK32" i="1" s="1"/>
  <c r="AM32" i="1" s="1"/>
  <c r="AJ33" i="1"/>
  <c r="AK33" i="1" s="1"/>
  <c r="AM33" i="1" s="1"/>
  <c r="AJ34" i="1"/>
  <c r="AK34" i="1" s="1"/>
  <c r="AM34" i="1" s="1"/>
  <c r="AJ35" i="1"/>
  <c r="AK35" i="1" s="1"/>
  <c r="AM35" i="1" s="1"/>
  <c r="AJ36" i="1"/>
  <c r="AK36" i="1" s="1"/>
  <c r="AM36" i="1" s="1"/>
  <c r="AJ37" i="1"/>
  <c r="AK37" i="1" s="1"/>
  <c r="AM37" i="1" s="1"/>
  <c r="AJ38" i="1"/>
  <c r="AK38" i="1" s="1"/>
  <c r="AM38" i="1" s="1"/>
  <c r="AJ39" i="1"/>
  <c r="AK39" i="1" s="1"/>
  <c r="AM39" i="1" s="1"/>
  <c r="AJ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10" i="1"/>
  <c r="P11" i="1"/>
  <c r="Q11" i="1" s="1"/>
  <c r="S11" i="1" s="1"/>
  <c r="P12" i="1"/>
  <c r="Q12" i="1" s="1"/>
  <c r="S12" i="1" s="1"/>
  <c r="P13" i="1"/>
  <c r="Q13" i="1" s="1"/>
  <c r="S13" i="1" s="1"/>
  <c r="P14" i="1"/>
  <c r="Q14" i="1" s="1"/>
  <c r="S14" i="1" s="1"/>
  <c r="P15" i="1"/>
  <c r="Q15" i="1" s="1"/>
  <c r="S15" i="1" s="1"/>
  <c r="P16" i="1"/>
  <c r="Q16" i="1" s="1"/>
  <c r="S16" i="1" s="1"/>
  <c r="P17" i="1"/>
  <c r="Q17" i="1" s="1"/>
  <c r="S17" i="1" s="1"/>
  <c r="P18" i="1"/>
  <c r="Q18" i="1" s="1"/>
  <c r="S18" i="1" s="1"/>
  <c r="P19" i="1"/>
  <c r="Q19" i="1" s="1"/>
  <c r="S19" i="1" s="1"/>
  <c r="P20" i="1"/>
  <c r="Q20" i="1" s="1"/>
  <c r="S20" i="1" s="1"/>
  <c r="P21" i="1"/>
  <c r="Q21" i="1" s="1"/>
  <c r="S21" i="1" s="1"/>
  <c r="P22" i="1"/>
  <c r="Q22" i="1" s="1"/>
  <c r="S22" i="1" s="1"/>
  <c r="P23" i="1"/>
  <c r="Q23" i="1" s="1"/>
  <c r="S23" i="1" s="1"/>
  <c r="P24" i="1"/>
  <c r="Q24" i="1" s="1"/>
  <c r="S24" i="1" s="1"/>
  <c r="P25" i="1"/>
  <c r="Q25" i="1" s="1"/>
  <c r="S25" i="1" s="1"/>
  <c r="P26" i="1"/>
  <c r="Q26" i="1" s="1"/>
  <c r="S26" i="1" s="1"/>
  <c r="P27" i="1"/>
  <c r="Q27" i="1" s="1"/>
  <c r="S27" i="1" s="1"/>
  <c r="P28" i="1"/>
  <c r="Q28" i="1" s="1"/>
  <c r="S28" i="1" s="1"/>
  <c r="P29" i="1"/>
  <c r="Q29" i="1" s="1"/>
  <c r="S29" i="1" s="1"/>
  <c r="P30" i="1"/>
  <c r="Q30" i="1" s="1"/>
  <c r="S30" i="1" s="1"/>
  <c r="P31" i="1"/>
  <c r="Q31" i="1" s="1"/>
  <c r="S31" i="1" s="1"/>
  <c r="P32" i="1"/>
  <c r="Q32" i="1" s="1"/>
  <c r="S32" i="1" s="1"/>
  <c r="P33" i="1"/>
  <c r="Q33" i="1" s="1"/>
  <c r="S33" i="1" s="1"/>
  <c r="P34" i="1"/>
  <c r="Q34" i="1" s="1"/>
  <c r="S34" i="1" s="1"/>
  <c r="P35" i="1"/>
  <c r="Q35" i="1" s="1"/>
  <c r="S35" i="1" s="1"/>
  <c r="P36" i="1"/>
  <c r="Q36" i="1" s="1"/>
  <c r="S36" i="1" s="1"/>
  <c r="P37" i="1"/>
  <c r="Q37" i="1" s="1"/>
  <c r="S37" i="1" s="1"/>
  <c r="P38" i="1"/>
  <c r="Q38" i="1" s="1"/>
  <c r="S38" i="1" s="1"/>
  <c r="P39" i="1"/>
  <c r="Q39" i="1" s="1"/>
  <c r="S39" i="1" s="1"/>
  <c r="P10" i="1"/>
  <c r="DD21" i="3" l="1"/>
  <c r="DD11" i="3"/>
  <c r="BF25" i="1"/>
  <c r="BG25" i="1"/>
  <c r="BG24" i="1"/>
  <c r="BF24" i="1"/>
  <c r="DD18" i="3"/>
  <c r="BR41" i="1"/>
  <c r="CY12" i="1"/>
  <c r="DA11" i="1"/>
  <c r="CZ11" i="1"/>
  <c r="R29" i="1"/>
  <c r="AV39" i="1"/>
  <c r="BF13" i="1"/>
  <c r="R35" i="1"/>
  <c r="R19" i="1"/>
  <c r="AL38" i="1"/>
  <c r="AL14" i="1"/>
  <c r="AV37" i="1"/>
  <c r="AV13" i="1"/>
  <c r="BF35" i="1"/>
  <c r="BF11" i="1"/>
  <c r="BO10" i="1"/>
  <c r="BQ10" i="1" s="1"/>
  <c r="BN41" i="1"/>
  <c r="BP24" i="1"/>
  <c r="CJ36" i="1"/>
  <c r="CJ20" i="1"/>
  <c r="DD36" i="1"/>
  <c r="DD20" i="1"/>
  <c r="DN31" i="1"/>
  <c r="DN23" i="1"/>
  <c r="DN15" i="1"/>
  <c r="R34" i="1"/>
  <c r="R26" i="1"/>
  <c r="R18" i="1"/>
  <c r="T41" i="1"/>
  <c r="AL37" i="1"/>
  <c r="AL29" i="1"/>
  <c r="AL21" i="1"/>
  <c r="AL13" i="1"/>
  <c r="AV36" i="1"/>
  <c r="AV28" i="1"/>
  <c r="AV20" i="1"/>
  <c r="AV12" i="1"/>
  <c r="BF34" i="1"/>
  <c r="BF18" i="1"/>
  <c r="BH41" i="1"/>
  <c r="BP39" i="1"/>
  <c r="BP31" i="1"/>
  <c r="BP23" i="1"/>
  <c r="BP15" i="1"/>
  <c r="CJ35" i="1"/>
  <c r="CJ27" i="1"/>
  <c r="CJ19" i="1"/>
  <c r="CJ11" i="1"/>
  <c r="DD35" i="1"/>
  <c r="DD27" i="1"/>
  <c r="DD19" i="1"/>
  <c r="DD11" i="1"/>
  <c r="DM10" i="1"/>
  <c r="DO10" i="1" s="1"/>
  <c r="DL41" i="1"/>
  <c r="DN30" i="1"/>
  <c r="DN22" i="1"/>
  <c r="DN14" i="1"/>
  <c r="I41" i="3"/>
  <c r="R13" i="1"/>
  <c r="AL32" i="1"/>
  <c r="BF37" i="1"/>
  <c r="BP34" i="1"/>
  <c r="R11" i="1"/>
  <c r="AL22" i="1"/>
  <c r="AV21" i="1"/>
  <c r="BF19" i="1"/>
  <c r="BP32" i="1"/>
  <c r="CJ28" i="1"/>
  <c r="CJ12" i="1"/>
  <c r="DD12" i="1"/>
  <c r="R33" i="1"/>
  <c r="R25" i="1"/>
  <c r="R17" i="1"/>
  <c r="AL36" i="1"/>
  <c r="AL28" i="1"/>
  <c r="AL20" i="1"/>
  <c r="AL12" i="1"/>
  <c r="AV35" i="1"/>
  <c r="AV27" i="1"/>
  <c r="AV19" i="1"/>
  <c r="AV11" i="1"/>
  <c r="BE10" i="1"/>
  <c r="BG10" i="1" s="1"/>
  <c r="BD41" i="1"/>
  <c r="BF33" i="1"/>
  <c r="BF17" i="1"/>
  <c r="BP38" i="1"/>
  <c r="BP30" i="1"/>
  <c r="BP22" i="1"/>
  <c r="BP14" i="1"/>
  <c r="CJ34" i="1"/>
  <c r="CJ26" i="1"/>
  <c r="CJ18" i="1"/>
  <c r="DD34" i="1"/>
  <c r="DD26" i="1"/>
  <c r="DD18" i="1"/>
  <c r="DF41" i="1"/>
  <c r="DN37" i="1"/>
  <c r="DN29" i="1"/>
  <c r="DN21" i="1"/>
  <c r="DN13" i="1"/>
  <c r="CI41" i="3"/>
  <c r="CK41" i="3"/>
  <c r="CJ10" i="3"/>
  <c r="DM41" i="3"/>
  <c r="DO41" i="3"/>
  <c r="DN10" i="3"/>
  <c r="AL16" i="1"/>
  <c r="BF29" i="1"/>
  <c r="R27" i="1"/>
  <c r="AL30" i="1"/>
  <c r="AV29" i="1"/>
  <c r="BF27" i="1"/>
  <c r="BP16" i="1"/>
  <c r="DD28" i="1"/>
  <c r="Q10" i="1"/>
  <c r="S10" i="1" s="1"/>
  <c r="P41" i="1"/>
  <c r="R32" i="1"/>
  <c r="R24" i="1"/>
  <c r="R16" i="1"/>
  <c r="AL35" i="1"/>
  <c r="AL27" i="1"/>
  <c r="AL19" i="1"/>
  <c r="AL11" i="1"/>
  <c r="AV34" i="1"/>
  <c r="AV26" i="1"/>
  <c r="AV18" i="1"/>
  <c r="AX41" i="1"/>
  <c r="BF40" i="1"/>
  <c r="BF32" i="1"/>
  <c r="BF16" i="1"/>
  <c r="BP37" i="1"/>
  <c r="BP29" i="1"/>
  <c r="BP21" i="1"/>
  <c r="BP13" i="1"/>
  <c r="CJ33" i="1"/>
  <c r="CJ25" i="1"/>
  <c r="CJ17" i="1"/>
  <c r="DC10" i="1"/>
  <c r="DE10" i="1" s="1"/>
  <c r="DB41" i="1"/>
  <c r="DD33" i="1"/>
  <c r="DD25" i="1"/>
  <c r="DD17" i="1"/>
  <c r="DN36" i="1"/>
  <c r="DN28" i="1"/>
  <c r="DN20" i="1"/>
  <c r="DN12" i="1"/>
  <c r="CS41" i="3"/>
  <c r="CU41" i="3"/>
  <c r="CT10" i="3"/>
  <c r="DC41" i="3"/>
  <c r="DE41" i="3"/>
  <c r="DD10" i="3"/>
  <c r="AV15" i="1"/>
  <c r="R31" i="1"/>
  <c r="AL26" i="1"/>
  <c r="AV25" i="1"/>
  <c r="BF31" i="1"/>
  <c r="BP12" i="1"/>
  <c r="CJ24" i="1"/>
  <c r="R21" i="1"/>
  <c r="AL24" i="1"/>
  <c r="R39" i="1"/>
  <c r="R23" i="1"/>
  <c r="R15" i="1"/>
  <c r="AL34" i="1"/>
  <c r="AL18" i="1"/>
  <c r="AU10" i="1"/>
  <c r="AW10" i="1" s="1"/>
  <c r="AT41" i="1"/>
  <c r="AV33" i="1"/>
  <c r="AV17" i="1"/>
  <c r="BF39" i="1"/>
  <c r="BF15" i="1"/>
  <c r="BP36" i="1"/>
  <c r="BP28" i="1"/>
  <c r="BP20" i="1"/>
  <c r="BY10" i="1"/>
  <c r="CA10" i="1" s="1"/>
  <c r="BX41" i="1"/>
  <c r="CI10" i="1"/>
  <c r="CK10" i="1" s="1"/>
  <c r="CH41" i="1"/>
  <c r="CJ32" i="1"/>
  <c r="CJ16" i="1"/>
  <c r="DD40" i="1"/>
  <c r="DD32" i="1"/>
  <c r="DD24" i="1"/>
  <c r="DD16" i="1"/>
  <c r="DN35" i="1"/>
  <c r="DN27" i="1"/>
  <c r="DN19" i="1"/>
  <c r="DN11" i="1"/>
  <c r="BY41" i="3"/>
  <c r="CA41" i="3"/>
  <c r="BZ10" i="3"/>
  <c r="R38" i="1"/>
  <c r="R30" i="1"/>
  <c r="R22" i="1"/>
  <c r="R14" i="1"/>
  <c r="AL33" i="1"/>
  <c r="AL25" i="1"/>
  <c r="AL17" i="1"/>
  <c r="AV40" i="1"/>
  <c r="AV32" i="1"/>
  <c r="AV24" i="1"/>
  <c r="AV16" i="1"/>
  <c r="BF38" i="1"/>
  <c r="BF30" i="1"/>
  <c r="BF22" i="1"/>
  <c r="BF14" i="1"/>
  <c r="BP35" i="1"/>
  <c r="BP27" i="1"/>
  <c r="BP19" i="1"/>
  <c r="BP11" i="1"/>
  <c r="CB41" i="1"/>
  <c r="CJ39" i="1"/>
  <c r="CJ31" i="1"/>
  <c r="CJ23" i="1"/>
  <c r="CJ15" i="1"/>
  <c r="DD39" i="1"/>
  <c r="DD31" i="1"/>
  <c r="DD23" i="1"/>
  <c r="DD15" i="1"/>
  <c r="DN34" i="1"/>
  <c r="DN26" i="1"/>
  <c r="DN18" i="1"/>
  <c r="DP41" i="1"/>
  <c r="BE41" i="3"/>
  <c r="BG41" i="3"/>
  <c r="BF10" i="3"/>
  <c r="BO41" i="3"/>
  <c r="BQ41" i="3"/>
  <c r="BP10" i="3"/>
  <c r="AV31" i="1"/>
  <c r="BP26" i="1"/>
  <c r="CJ30" i="1"/>
  <c r="DD38" i="1"/>
  <c r="DD14" i="1"/>
  <c r="DN17" i="1"/>
  <c r="AK41" i="3"/>
  <c r="AM41" i="3"/>
  <c r="AL10" i="3"/>
  <c r="R37" i="1"/>
  <c r="AK10" i="1"/>
  <c r="AM10" i="1" s="1"/>
  <c r="AJ41" i="1"/>
  <c r="AV23" i="1"/>
  <c r="BF21" i="1"/>
  <c r="BP18" i="1"/>
  <c r="CJ38" i="1"/>
  <c r="CJ22" i="1"/>
  <c r="CJ14" i="1"/>
  <c r="DD30" i="1"/>
  <c r="DD22" i="1"/>
  <c r="DN33" i="1"/>
  <c r="DN25" i="1"/>
  <c r="R36" i="1"/>
  <c r="R28" i="1"/>
  <c r="R20" i="1"/>
  <c r="R12" i="1"/>
  <c r="AD41" i="1"/>
  <c r="AL39" i="1"/>
  <c r="AL31" i="1"/>
  <c r="AL23" i="1"/>
  <c r="AL15" i="1"/>
  <c r="AV38" i="1"/>
  <c r="AV30" i="1"/>
  <c r="AV22" i="1"/>
  <c r="AV14" i="1"/>
  <c r="BF36" i="1"/>
  <c r="BF28" i="1"/>
  <c r="BF20" i="1"/>
  <c r="BF12" i="1"/>
  <c r="BP33" i="1"/>
  <c r="BP25" i="1"/>
  <c r="BP17" i="1"/>
  <c r="CJ37" i="1"/>
  <c r="CJ29" i="1"/>
  <c r="CJ21" i="1"/>
  <c r="CJ13" i="1"/>
  <c r="DD37" i="1"/>
  <c r="DD29" i="1"/>
  <c r="DD21" i="1"/>
  <c r="DD13" i="1"/>
  <c r="DN32" i="1"/>
  <c r="DN24" i="1"/>
  <c r="DN16" i="1"/>
  <c r="Q41" i="3"/>
  <c r="S41" i="3"/>
  <c r="R10" i="3"/>
  <c r="AU41" i="3"/>
  <c r="AW41" i="3"/>
  <c r="AV10" i="3"/>
  <c r="AA41" i="3"/>
  <c r="AC41" i="3"/>
  <c r="AB10" i="3"/>
  <c r="K41" i="6"/>
  <c r="F41" i="6"/>
  <c r="CB11" i="6"/>
  <c r="BQ11" i="6"/>
  <c r="BF11" i="6"/>
  <c r="AU11" i="6"/>
  <c r="AJ11" i="6"/>
  <c r="Y11" i="6"/>
  <c r="N11" i="6"/>
  <c r="C11" i="6"/>
  <c r="F41" i="5"/>
  <c r="DT11" i="5"/>
  <c r="DI11" i="5"/>
  <c r="CX11" i="5"/>
  <c r="CM11" i="5"/>
  <c r="CB11" i="5"/>
  <c r="BF11" i="5"/>
  <c r="AU11" i="5"/>
  <c r="AJ11" i="5"/>
  <c r="Y11" i="5"/>
  <c r="N11" i="5"/>
  <c r="C11" i="5"/>
  <c r="Y12" i="6" l="1"/>
  <c r="AA11" i="6"/>
  <c r="Z11" i="6"/>
  <c r="BQ12" i="6"/>
  <c r="BS11" i="6"/>
  <c r="BR11" i="6"/>
  <c r="C12" i="6"/>
  <c r="E11" i="6"/>
  <c r="D11" i="6"/>
  <c r="AU12" i="6"/>
  <c r="AW11" i="6"/>
  <c r="AV11" i="6"/>
  <c r="BF12" i="6"/>
  <c r="BH11" i="6"/>
  <c r="BG11" i="6"/>
  <c r="AJ12" i="6"/>
  <c r="AL11" i="6"/>
  <c r="AK11" i="6"/>
  <c r="CB12" i="6"/>
  <c r="CD11" i="6"/>
  <c r="CC11" i="6"/>
  <c r="N12" i="6"/>
  <c r="P11" i="6"/>
  <c r="O11" i="6"/>
  <c r="N12" i="5"/>
  <c r="P11" i="5"/>
  <c r="O11" i="5"/>
  <c r="CB12" i="5"/>
  <c r="CD11" i="5"/>
  <c r="CC11" i="5"/>
  <c r="DT12" i="5"/>
  <c r="DV11" i="5"/>
  <c r="DU11" i="5"/>
  <c r="AJ12" i="5"/>
  <c r="AK11" i="5"/>
  <c r="AL11" i="5"/>
  <c r="CM12" i="5"/>
  <c r="CO11" i="5"/>
  <c r="CN11" i="5"/>
  <c r="BF12" i="5"/>
  <c r="BG11" i="5"/>
  <c r="BH11" i="5"/>
  <c r="C12" i="5"/>
  <c r="D11" i="5"/>
  <c r="E11" i="5"/>
  <c r="AU12" i="5"/>
  <c r="AW11" i="5"/>
  <c r="AV11" i="5"/>
  <c r="CX12" i="5"/>
  <c r="CY11" i="5"/>
  <c r="CZ11" i="5"/>
  <c r="DI12" i="5"/>
  <c r="DK11" i="5"/>
  <c r="DJ11" i="5"/>
  <c r="Y12" i="5"/>
  <c r="AA11" i="5"/>
  <c r="Z11" i="5"/>
  <c r="CY13" i="1"/>
  <c r="DA12" i="1"/>
  <c r="CZ12" i="1"/>
  <c r="DM41" i="1"/>
  <c r="DN10" i="1"/>
  <c r="DO41" i="1"/>
  <c r="BO41" i="1"/>
  <c r="BQ41" i="1"/>
  <c r="BP10" i="1"/>
  <c r="DC41" i="1"/>
  <c r="DE41" i="1"/>
  <c r="DD10" i="1"/>
  <c r="BE41" i="1"/>
  <c r="BG41" i="1"/>
  <c r="BF10" i="1"/>
  <c r="CI41" i="1"/>
  <c r="CJ10" i="1"/>
  <c r="CK41" i="1"/>
  <c r="AU41" i="1"/>
  <c r="AV10" i="1"/>
  <c r="AW41" i="1"/>
  <c r="AK41" i="1"/>
  <c r="AL10" i="1"/>
  <c r="AM41" i="1"/>
  <c r="BY41" i="1"/>
  <c r="CA41" i="1"/>
  <c r="BZ10" i="1"/>
  <c r="Q41" i="1"/>
  <c r="S41" i="1"/>
  <c r="R10" i="1"/>
  <c r="K41" i="4"/>
  <c r="F41" i="4"/>
  <c r="DT11" i="4"/>
  <c r="DI11" i="4"/>
  <c r="CX11" i="4"/>
  <c r="CM11" i="4"/>
  <c r="CB11" i="4"/>
  <c r="BQ11" i="4"/>
  <c r="BF11" i="4"/>
  <c r="AU11" i="4"/>
  <c r="AJ11" i="4"/>
  <c r="Y11" i="4"/>
  <c r="N11" i="4"/>
  <c r="C11" i="4"/>
  <c r="AJ13" i="6" l="1"/>
  <c r="AL12" i="6"/>
  <c r="AK12" i="6"/>
  <c r="BQ13" i="6"/>
  <c r="BS12" i="6"/>
  <c r="BR12" i="6"/>
  <c r="N13" i="6"/>
  <c r="P12" i="6"/>
  <c r="O12" i="6"/>
  <c r="CB13" i="6"/>
  <c r="CD12" i="6"/>
  <c r="CC12" i="6"/>
  <c r="C13" i="6"/>
  <c r="E12" i="6"/>
  <c r="D12" i="6"/>
  <c r="AU13" i="6"/>
  <c r="AW12" i="6"/>
  <c r="AV12" i="6"/>
  <c r="BF13" i="6"/>
  <c r="BH12" i="6"/>
  <c r="BG12" i="6"/>
  <c r="Y13" i="6"/>
  <c r="AA12" i="6"/>
  <c r="Z12" i="6"/>
  <c r="CB13" i="5"/>
  <c r="CC12" i="5"/>
  <c r="CD12" i="5"/>
  <c r="AJ13" i="5"/>
  <c r="AL12" i="5"/>
  <c r="AK12" i="5"/>
  <c r="CX13" i="5"/>
  <c r="CZ12" i="5"/>
  <c r="CY12" i="5"/>
  <c r="CM13" i="5"/>
  <c r="CN12" i="5"/>
  <c r="CO12" i="5"/>
  <c r="N13" i="5"/>
  <c r="P12" i="5"/>
  <c r="O12" i="5"/>
  <c r="DI13" i="5"/>
  <c r="DJ12" i="5"/>
  <c r="DK12" i="5"/>
  <c r="BF13" i="5"/>
  <c r="BH12" i="5"/>
  <c r="BG12" i="5"/>
  <c r="Y13" i="5"/>
  <c r="AA12" i="5"/>
  <c r="Z12" i="5"/>
  <c r="C13" i="5"/>
  <c r="E12" i="5"/>
  <c r="D12" i="5"/>
  <c r="DT13" i="5"/>
  <c r="DU12" i="5"/>
  <c r="DV12" i="5"/>
  <c r="AU13" i="5"/>
  <c r="AV12" i="5"/>
  <c r="AW12" i="5"/>
  <c r="C12" i="4"/>
  <c r="E11" i="4"/>
  <c r="D11" i="4"/>
  <c r="AU12" i="4"/>
  <c r="AV11" i="4"/>
  <c r="AW11" i="4"/>
  <c r="CM12" i="4"/>
  <c r="CO11" i="4"/>
  <c r="CN11" i="4"/>
  <c r="BF12" i="4"/>
  <c r="BG11" i="4"/>
  <c r="BH11" i="4"/>
  <c r="BQ12" i="4"/>
  <c r="BR11" i="4"/>
  <c r="BS11" i="4"/>
  <c r="DI12" i="4"/>
  <c r="DK11" i="4"/>
  <c r="DJ11" i="4"/>
  <c r="N12" i="4"/>
  <c r="O11" i="4"/>
  <c r="P11" i="4"/>
  <c r="CX12" i="4"/>
  <c r="CZ11" i="4"/>
  <c r="CY11" i="4"/>
  <c r="Y12" i="4"/>
  <c r="AA11" i="4"/>
  <c r="Z11" i="4"/>
  <c r="AJ12" i="4"/>
  <c r="AL11" i="4"/>
  <c r="AK11" i="4"/>
  <c r="CB12" i="4"/>
  <c r="CD11" i="4"/>
  <c r="CC11" i="4"/>
  <c r="DT12" i="4"/>
  <c r="DV11" i="4"/>
  <c r="DU11" i="4"/>
  <c r="CY14" i="1"/>
  <c r="DA13" i="1"/>
  <c r="CZ13" i="1"/>
  <c r="J41" i="3"/>
  <c r="F41" i="3"/>
  <c r="DI11" i="3"/>
  <c r="CY11" i="3"/>
  <c r="CO11" i="3"/>
  <c r="CE11" i="3"/>
  <c r="BU11" i="3"/>
  <c r="BK11" i="3"/>
  <c r="BA11" i="3"/>
  <c r="AQ11" i="3"/>
  <c r="AG11" i="3"/>
  <c r="W11" i="3"/>
  <c r="M11" i="3"/>
  <c r="C11" i="3"/>
  <c r="BF14" i="6" l="1"/>
  <c r="BH13" i="6"/>
  <c r="BG13" i="6"/>
  <c r="C14" i="6"/>
  <c r="E13" i="6"/>
  <c r="D13" i="6"/>
  <c r="BQ14" i="6"/>
  <c r="BS13" i="6"/>
  <c r="BR13" i="6"/>
  <c r="CB14" i="6"/>
  <c r="CD13" i="6"/>
  <c r="CC13" i="6"/>
  <c r="N14" i="6"/>
  <c r="P13" i="6"/>
  <c r="O13" i="6"/>
  <c r="AJ14" i="6"/>
  <c r="AL13" i="6"/>
  <c r="AK13" i="6"/>
  <c r="Y14" i="6"/>
  <c r="AA13" i="6"/>
  <c r="Z13" i="6"/>
  <c r="AU14" i="6"/>
  <c r="AW13" i="6"/>
  <c r="AV13" i="6"/>
  <c r="C14" i="5"/>
  <c r="D13" i="5"/>
  <c r="E13" i="5"/>
  <c r="CX14" i="5"/>
  <c r="CY13" i="5"/>
  <c r="CZ13" i="5"/>
  <c r="CB14" i="5"/>
  <c r="CD13" i="5"/>
  <c r="CC13" i="5"/>
  <c r="Y14" i="5"/>
  <c r="AA13" i="5"/>
  <c r="Z13" i="5"/>
  <c r="BF14" i="5"/>
  <c r="BG13" i="5"/>
  <c r="BH13" i="5"/>
  <c r="AU14" i="5"/>
  <c r="AW13" i="5"/>
  <c r="AV13" i="5"/>
  <c r="DT14" i="5"/>
  <c r="DV13" i="5"/>
  <c r="DU13" i="5"/>
  <c r="CM14" i="5"/>
  <c r="CO13" i="5"/>
  <c r="CN13" i="5"/>
  <c r="DI14" i="5"/>
  <c r="DK13" i="5"/>
  <c r="DJ13" i="5"/>
  <c r="N14" i="5"/>
  <c r="P13" i="5"/>
  <c r="O13" i="5"/>
  <c r="AJ14" i="5"/>
  <c r="AK13" i="5"/>
  <c r="AL13" i="5"/>
  <c r="AU13" i="4"/>
  <c r="AV12" i="4"/>
  <c r="AW12" i="4"/>
  <c r="CB13" i="4"/>
  <c r="CD12" i="4"/>
  <c r="CC12" i="4"/>
  <c r="N13" i="4"/>
  <c r="P12" i="4"/>
  <c r="O12" i="4"/>
  <c r="CM13" i="4"/>
  <c r="CO12" i="4"/>
  <c r="CN12" i="4"/>
  <c r="CX13" i="4"/>
  <c r="CZ12" i="4"/>
  <c r="CY12" i="4"/>
  <c r="BF13" i="4"/>
  <c r="BG12" i="4"/>
  <c r="BH12" i="4"/>
  <c r="AJ13" i="4"/>
  <c r="AK12" i="4"/>
  <c r="AL12" i="4"/>
  <c r="DI13" i="4"/>
  <c r="DK12" i="4"/>
  <c r="DJ12" i="4"/>
  <c r="DT13" i="4"/>
  <c r="DV12" i="4"/>
  <c r="DU12" i="4"/>
  <c r="Y13" i="4"/>
  <c r="Z12" i="4"/>
  <c r="AA12" i="4"/>
  <c r="BQ13" i="4"/>
  <c r="BS12" i="4"/>
  <c r="BR12" i="4"/>
  <c r="C13" i="4"/>
  <c r="E12" i="4"/>
  <c r="D12" i="4"/>
  <c r="M12" i="3"/>
  <c r="O11" i="3"/>
  <c r="N11" i="3"/>
  <c r="CO12" i="3"/>
  <c r="CP11" i="3"/>
  <c r="CQ11" i="3"/>
  <c r="CY12" i="3"/>
  <c r="DA11" i="3"/>
  <c r="CZ11" i="3"/>
  <c r="W12" i="3"/>
  <c r="Y11" i="3"/>
  <c r="X11" i="3"/>
  <c r="BK12" i="3"/>
  <c r="BM11" i="3"/>
  <c r="BL11" i="3"/>
  <c r="AG12" i="3"/>
  <c r="AI11" i="3"/>
  <c r="AH11" i="3"/>
  <c r="BU12" i="3"/>
  <c r="BW11" i="3"/>
  <c r="BV11" i="3"/>
  <c r="DI12" i="3"/>
  <c r="DJ11" i="3"/>
  <c r="DK11" i="3"/>
  <c r="BA12" i="3"/>
  <c r="BC11" i="3"/>
  <c r="BB11" i="3"/>
  <c r="AQ12" i="3"/>
  <c r="AR11" i="3"/>
  <c r="AS11" i="3"/>
  <c r="CE12" i="3"/>
  <c r="CG11" i="3"/>
  <c r="CF11" i="3"/>
  <c r="CY15" i="1"/>
  <c r="DA14" i="1"/>
  <c r="CZ14" i="1"/>
  <c r="C12" i="3"/>
  <c r="E11" i="3"/>
  <c r="D11" i="3"/>
  <c r="J41" i="2"/>
  <c r="F41" i="2"/>
  <c r="DI11" i="2"/>
  <c r="CY11" i="2"/>
  <c r="CO11" i="2"/>
  <c r="CE11" i="2"/>
  <c r="BU11" i="2"/>
  <c r="BK11" i="2"/>
  <c r="BA11" i="2"/>
  <c r="AQ11" i="2"/>
  <c r="AG11" i="2"/>
  <c r="W11" i="2"/>
  <c r="M11" i="2"/>
  <c r="C11" i="2"/>
  <c r="DS11" i="1"/>
  <c r="DI11" i="1"/>
  <c r="CO11" i="1"/>
  <c r="CE11" i="1"/>
  <c r="BU11" i="1"/>
  <c r="BK11" i="1"/>
  <c r="BA11" i="1"/>
  <c r="AQ11" i="1"/>
  <c r="AG11" i="1"/>
  <c r="W11" i="1"/>
  <c r="CB15" i="6" l="1"/>
  <c r="CD14" i="6"/>
  <c r="CC14" i="6"/>
  <c r="N15" i="6"/>
  <c r="P14" i="6"/>
  <c r="O14" i="6"/>
  <c r="BF15" i="6"/>
  <c r="BH14" i="6"/>
  <c r="BG14" i="6"/>
  <c r="AU15" i="6"/>
  <c r="AW14" i="6"/>
  <c r="AV14" i="6"/>
  <c r="AJ15" i="6"/>
  <c r="AL14" i="6"/>
  <c r="AK14" i="6"/>
  <c r="C15" i="6"/>
  <c r="E14" i="6"/>
  <c r="D14" i="6"/>
  <c r="Y15" i="6"/>
  <c r="AA14" i="6"/>
  <c r="Z14" i="6"/>
  <c r="BQ15" i="6"/>
  <c r="BS14" i="6"/>
  <c r="BR14" i="6"/>
  <c r="CB15" i="5"/>
  <c r="CC14" i="5"/>
  <c r="CD14" i="5"/>
  <c r="CM15" i="5"/>
  <c r="CN14" i="5"/>
  <c r="CO14" i="5"/>
  <c r="Y15" i="5"/>
  <c r="AA14" i="5"/>
  <c r="Z14" i="5"/>
  <c r="DT15" i="5"/>
  <c r="DU14" i="5"/>
  <c r="DV14" i="5"/>
  <c r="DI15" i="5"/>
  <c r="DJ14" i="5"/>
  <c r="DK14" i="5"/>
  <c r="BF15" i="5"/>
  <c r="BH14" i="5"/>
  <c r="BG14" i="5"/>
  <c r="C15" i="5"/>
  <c r="E14" i="5"/>
  <c r="D14" i="5"/>
  <c r="AJ15" i="5"/>
  <c r="AL14" i="5"/>
  <c r="AK14" i="5"/>
  <c r="N15" i="5"/>
  <c r="P14" i="5"/>
  <c r="O14" i="5"/>
  <c r="AU15" i="5"/>
  <c r="AV14" i="5"/>
  <c r="AW14" i="5"/>
  <c r="CX15" i="5"/>
  <c r="CZ14" i="5"/>
  <c r="CY14" i="5"/>
  <c r="Y14" i="4"/>
  <c r="AA13" i="4"/>
  <c r="Z13" i="4"/>
  <c r="DI14" i="4"/>
  <c r="DK13" i="4"/>
  <c r="DJ13" i="4"/>
  <c r="DT14" i="4"/>
  <c r="DV13" i="4"/>
  <c r="DU13" i="4"/>
  <c r="CM14" i="4"/>
  <c r="CO13" i="4"/>
  <c r="CN13" i="4"/>
  <c r="C14" i="4"/>
  <c r="E13" i="4"/>
  <c r="D13" i="4"/>
  <c r="BF14" i="4"/>
  <c r="BG13" i="4"/>
  <c r="BH13" i="4"/>
  <c r="N14" i="4"/>
  <c r="O13" i="4"/>
  <c r="P13" i="4"/>
  <c r="AJ14" i="4"/>
  <c r="AL13" i="4"/>
  <c r="AK13" i="4"/>
  <c r="BQ14" i="4"/>
  <c r="BR13" i="4"/>
  <c r="BS13" i="4"/>
  <c r="CX14" i="4"/>
  <c r="CZ13" i="4"/>
  <c r="CY13" i="4"/>
  <c r="CB14" i="4"/>
  <c r="CD13" i="4"/>
  <c r="CC13" i="4"/>
  <c r="AU14" i="4"/>
  <c r="AW13" i="4"/>
  <c r="AV13" i="4"/>
  <c r="AQ13" i="3"/>
  <c r="AS12" i="3"/>
  <c r="AR12" i="3"/>
  <c r="CO13" i="3"/>
  <c r="CQ12" i="3"/>
  <c r="CP12" i="3"/>
  <c r="CE13" i="3"/>
  <c r="CF12" i="3"/>
  <c r="CG12" i="3"/>
  <c r="BU13" i="3"/>
  <c r="BV12" i="3"/>
  <c r="BW12" i="3"/>
  <c r="CY13" i="3"/>
  <c r="CZ12" i="3"/>
  <c r="DA12" i="3"/>
  <c r="DI13" i="3"/>
  <c r="DK12" i="3"/>
  <c r="DJ12" i="3"/>
  <c r="W13" i="3"/>
  <c r="Y12" i="3"/>
  <c r="X12" i="3"/>
  <c r="AG13" i="3"/>
  <c r="AH12" i="3"/>
  <c r="AI12" i="3"/>
  <c r="BA13" i="3"/>
  <c r="BB12" i="3"/>
  <c r="BC12" i="3"/>
  <c r="BK13" i="3"/>
  <c r="BL12" i="3"/>
  <c r="BM12" i="3"/>
  <c r="M13" i="3"/>
  <c r="O12" i="3"/>
  <c r="N12" i="3"/>
  <c r="DI12" i="2"/>
  <c r="DK11" i="2"/>
  <c r="DJ11" i="2"/>
  <c r="CY12" i="2"/>
  <c r="CZ11" i="2"/>
  <c r="DA11" i="2"/>
  <c r="CO12" i="2"/>
  <c r="CP11" i="2"/>
  <c r="CQ11" i="2"/>
  <c r="CE12" i="2"/>
  <c r="CF11" i="2"/>
  <c r="CG11" i="2"/>
  <c r="BU12" i="2"/>
  <c r="BW11" i="2"/>
  <c r="BV11" i="2"/>
  <c r="BK12" i="2"/>
  <c r="BM11" i="2"/>
  <c r="BL11" i="2"/>
  <c r="BA12" i="2"/>
  <c r="BB11" i="2"/>
  <c r="BC11" i="2"/>
  <c r="AQ12" i="2"/>
  <c r="AR11" i="2"/>
  <c r="AS11" i="2"/>
  <c r="AG12" i="2"/>
  <c r="AH11" i="2"/>
  <c r="AI11" i="2"/>
  <c r="W12" i="2"/>
  <c r="Y11" i="2"/>
  <c r="X11" i="2"/>
  <c r="M12" i="2"/>
  <c r="O11" i="2"/>
  <c r="N11" i="2"/>
  <c r="DS12" i="1"/>
  <c r="DT11" i="1"/>
  <c r="DU11" i="1"/>
  <c r="DI12" i="1"/>
  <c r="DK11" i="1"/>
  <c r="DJ11" i="1"/>
  <c r="CY16" i="1"/>
  <c r="DA15" i="1"/>
  <c r="CZ15" i="1"/>
  <c r="CO12" i="1"/>
  <c r="CQ11" i="1"/>
  <c r="CP11" i="1"/>
  <c r="CE12" i="1"/>
  <c r="CG11" i="1"/>
  <c r="CF11" i="1"/>
  <c r="BU12" i="1"/>
  <c r="BW11" i="1"/>
  <c r="BV11" i="1"/>
  <c r="BK12" i="1"/>
  <c r="BL11" i="1"/>
  <c r="BM11" i="1"/>
  <c r="BA12" i="1"/>
  <c r="BB11" i="1"/>
  <c r="BC11" i="1"/>
  <c r="AQ12" i="1"/>
  <c r="AS11" i="1"/>
  <c r="AR11" i="1"/>
  <c r="AG12" i="1"/>
  <c r="AI11" i="1"/>
  <c r="AH11" i="1"/>
  <c r="W12" i="1"/>
  <c r="Y11" i="1"/>
  <c r="X11" i="1"/>
  <c r="C13" i="3"/>
  <c r="D12" i="3"/>
  <c r="E12" i="3"/>
  <c r="C12" i="2"/>
  <c r="E11" i="2"/>
  <c r="D11" i="2"/>
  <c r="M11" i="1"/>
  <c r="C11" i="1"/>
  <c r="BQ16" i="6" l="1"/>
  <c r="BS15" i="6"/>
  <c r="BR15" i="6"/>
  <c r="BF16" i="6"/>
  <c r="BH15" i="6"/>
  <c r="BG15" i="6"/>
  <c r="N16" i="6"/>
  <c r="P15" i="6"/>
  <c r="O15" i="6"/>
  <c r="AU16" i="6"/>
  <c r="AW15" i="6"/>
  <c r="AV15" i="6"/>
  <c r="C16" i="6"/>
  <c r="E15" i="6"/>
  <c r="D15" i="6"/>
  <c r="AJ16" i="6"/>
  <c r="AL15" i="6"/>
  <c r="AK15" i="6"/>
  <c r="CB16" i="6"/>
  <c r="CD15" i="6"/>
  <c r="CC15" i="6"/>
  <c r="Y16" i="6"/>
  <c r="AA15" i="6"/>
  <c r="Z15" i="6"/>
  <c r="DI16" i="5"/>
  <c r="DK15" i="5"/>
  <c r="DJ15" i="5"/>
  <c r="DT16" i="5"/>
  <c r="DV15" i="5"/>
  <c r="DU15" i="5"/>
  <c r="Y16" i="5"/>
  <c r="AA15" i="5"/>
  <c r="Z15" i="5"/>
  <c r="CM16" i="5"/>
  <c r="CO15" i="5"/>
  <c r="CN15" i="5"/>
  <c r="CB16" i="5"/>
  <c r="CD15" i="5"/>
  <c r="CC15" i="5"/>
  <c r="BF16" i="5"/>
  <c r="BG15" i="5"/>
  <c r="BH15" i="5"/>
  <c r="C16" i="5"/>
  <c r="D15" i="5"/>
  <c r="E15" i="5"/>
  <c r="CX16" i="5"/>
  <c r="CY15" i="5"/>
  <c r="CZ15" i="5"/>
  <c r="AU16" i="5"/>
  <c r="AW15" i="5"/>
  <c r="AV15" i="5"/>
  <c r="N16" i="5"/>
  <c r="P15" i="5"/>
  <c r="O15" i="5"/>
  <c r="AJ16" i="5"/>
  <c r="AK15" i="5"/>
  <c r="AL15" i="5"/>
  <c r="AU15" i="4"/>
  <c r="AV14" i="4"/>
  <c r="AW14" i="4"/>
  <c r="AJ15" i="4"/>
  <c r="AK14" i="4"/>
  <c r="AL14" i="4"/>
  <c r="CM15" i="4"/>
  <c r="CO14" i="4"/>
  <c r="CN14" i="4"/>
  <c r="BQ15" i="4"/>
  <c r="BR14" i="4"/>
  <c r="BS14" i="4"/>
  <c r="C15" i="4"/>
  <c r="E14" i="4"/>
  <c r="D14" i="4"/>
  <c r="Y15" i="4"/>
  <c r="AA14" i="4"/>
  <c r="Z14" i="4"/>
  <c r="CB15" i="4"/>
  <c r="CD14" i="4"/>
  <c r="CC14" i="4"/>
  <c r="N15" i="4"/>
  <c r="P14" i="4"/>
  <c r="O14" i="4"/>
  <c r="DT15" i="4"/>
  <c r="DV14" i="4"/>
  <c r="DU14" i="4"/>
  <c r="CX15" i="4"/>
  <c r="CZ14" i="4"/>
  <c r="CY14" i="4"/>
  <c r="BF15" i="4"/>
  <c r="BH14" i="4"/>
  <c r="BG14" i="4"/>
  <c r="DI15" i="4"/>
  <c r="DK14" i="4"/>
  <c r="DJ14" i="4"/>
  <c r="DI14" i="3"/>
  <c r="DJ13" i="3"/>
  <c r="DK13" i="3"/>
  <c r="BU14" i="3"/>
  <c r="BW13" i="3"/>
  <c r="BV13" i="3"/>
  <c r="BK14" i="3"/>
  <c r="BM13" i="3"/>
  <c r="BL13" i="3"/>
  <c r="AQ14" i="3"/>
  <c r="AS13" i="3"/>
  <c r="AR13" i="3"/>
  <c r="BA14" i="3"/>
  <c r="BC13" i="3"/>
  <c r="BB13" i="3"/>
  <c r="W14" i="3"/>
  <c r="Y13" i="3"/>
  <c r="X13" i="3"/>
  <c r="CY14" i="3"/>
  <c r="DA13" i="3"/>
  <c r="CZ13" i="3"/>
  <c r="M14" i="3"/>
  <c r="O13" i="3"/>
  <c r="N13" i="3"/>
  <c r="AG14" i="3"/>
  <c r="AI13" i="3"/>
  <c r="AH13" i="3"/>
  <c r="CE14" i="3"/>
  <c r="CG13" i="3"/>
  <c r="CF13" i="3"/>
  <c r="CO14" i="3"/>
  <c r="CP13" i="3"/>
  <c r="CQ13" i="3"/>
  <c r="DI13" i="2"/>
  <c r="DJ12" i="2"/>
  <c r="DK12" i="2"/>
  <c r="CY13" i="2"/>
  <c r="DA12" i="2"/>
  <c r="CZ12" i="2"/>
  <c r="CO13" i="2"/>
  <c r="CQ12" i="2"/>
  <c r="CP12" i="2"/>
  <c r="CE13" i="2"/>
  <c r="CG12" i="2"/>
  <c r="CF12" i="2"/>
  <c r="BU13" i="2"/>
  <c r="BV12" i="2"/>
  <c r="BW12" i="2"/>
  <c r="BK13" i="2"/>
  <c r="BL12" i="2"/>
  <c r="BM12" i="2"/>
  <c r="BA13" i="2"/>
  <c r="BC12" i="2"/>
  <c r="BB12" i="2"/>
  <c r="AQ13" i="2"/>
  <c r="AS12" i="2"/>
  <c r="AR12" i="2"/>
  <c r="AG13" i="2"/>
  <c r="AI12" i="2"/>
  <c r="AH12" i="2"/>
  <c r="W13" i="2"/>
  <c r="X12" i="2"/>
  <c r="Y12" i="2"/>
  <c r="M13" i="2"/>
  <c r="N12" i="2"/>
  <c r="O12" i="2"/>
  <c r="DS13" i="1"/>
  <c r="DU12" i="1"/>
  <c r="DT12" i="1"/>
  <c r="DI13" i="1"/>
  <c r="DJ12" i="1"/>
  <c r="DK12" i="1"/>
  <c r="CY17" i="1"/>
  <c r="CZ16" i="1"/>
  <c r="DA16" i="1"/>
  <c r="CO13" i="1"/>
  <c r="CQ12" i="1"/>
  <c r="CP12" i="1"/>
  <c r="CE13" i="1"/>
  <c r="CG12" i="1"/>
  <c r="CF12" i="1"/>
  <c r="BU13" i="1"/>
  <c r="BW12" i="1"/>
  <c r="BV12" i="1"/>
  <c r="BK13" i="1"/>
  <c r="BM12" i="1"/>
  <c r="BL12" i="1"/>
  <c r="BA13" i="1"/>
  <c r="BC12" i="1"/>
  <c r="BB12" i="1"/>
  <c r="AQ13" i="1"/>
  <c r="AS12" i="1"/>
  <c r="AR12" i="1"/>
  <c r="AG13" i="1"/>
  <c r="AI12" i="1"/>
  <c r="AH12" i="1"/>
  <c r="W13" i="1"/>
  <c r="Y12" i="1"/>
  <c r="X12" i="1"/>
  <c r="M12" i="1"/>
  <c r="O11" i="1"/>
  <c r="N11" i="1"/>
  <c r="C14" i="3"/>
  <c r="E13" i="3"/>
  <c r="D13" i="3"/>
  <c r="C13" i="2"/>
  <c r="E12" i="2"/>
  <c r="D12" i="2"/>
  <c r="C12" i="1"/>
  <c r="AJ17" i="6" l="1"/>
  <c r="AL16" i="6"/>
  <c r="AK16" i="6"/>
  <c r="BF17" i="6"/>
  <c r="BH16" i="6"/>
  <c r="BG16" i="6"/>
  <c r="CB17" i="6"/>
  <c r="CD16" i="6"/>
  <c r="CC16" i="6"/>
  <c r="N17" i="6"/>
  <c r="P16" i="6"/>
  <c r="O16" i="6"/>
  <c r="Y17" i="6"/>
  <c r="AA16" i="6"/>
  <c r="Z16" i="6"/>
  <c r="AU17" i="6"/>
  <c r="AW16" i="6"/>
  <c r="AV16" i="6"/>
  <c r="C17" i="6"/>
  <c r="E16" i="6"/>
  <c r="D16" i="6"/>
  <c r="BQ17" i="6"/>
  <c r="BS16" i="6"/>
  <c r="BR16" i="6"/>
  <c r="DT17" i="5"/>
  <c r="DU16" i="5"/>
  <c r="DV16" i="5"/>
  <c r="BF17" i="5"/>
  <c r="BH16" i="5"/>
  <c r="BG16" i="5"/>
  <c r="AJ17" i="5"/>
  <c r="AL16" i="5"/>
  <c r="AK16" i="5"/>
  <c r="C17" i="5"/>
  <c r="E16" i="5"/>
  <c r="D16" i="5"/>
  <c r="Y17" i="5"/>
  <c r="AA16" i="5"/>
  <c r="Z16" i="5"/>
  <c r="CX17" i="5"/>
  <c r="CZ16" i="5"/>
  <c r="CY16" i="5"/>
  <c r="CM17" i="5"/>
  <c r="CN16" i="5"/>
  <c r="CO16" i="5"/>
  <c r="N17" i="5"/>
  <c r="P16" i="5"/>
  <c r="O16" i="5"/>
  <c r="AU17" i="5"/>
  <c r="AV16" i="5"/>
  <c r="AW16" i="5"/>
  <c r="CB17" i="5"/>
  <c r="CC16" i="5"/>
  <c r="CD16" i="5"/>
  <c r="DI17" i="5"/>
  <c r="DJ16" i="5"/>
  <c r="DK16" i="5"/>
  <c r="DT16" i="4"/>
  <c r="DV15" i="4"/>
  <c r="DU15" i="4"/>
  <c r="CM16" i="4"/>
  <c r="CO15" i="4"/>
  <c r="CN15" i="4"/>
  <c r="CB16" i="4"/>
  <c r="CD15" i="4"/>
  <c r="CC15" i="4"/>
  <c r="Y16" i="4"/>
  <c r="AA15" i="4"/>
  <c r="Z15" i="4"/>
  <c r="C16" i="4"/>
  <c r="E15" i="4"/>
  <c r="D15" i="4"/>
  <c r="BQ16" i="4"/>
  <c r="BR15" i="4"/>
  <c r="BS15" i="4"/>
  <c r="DI16" i="4"/>
  <c r="DK15" i="4"/>
  <c r="DJ15" i="4"/>
  <c r="BF16" i="4"/>
  <c r="BG15" i="4"/>
  <c r="BH15" i="4"/>
  <c r="CX16" i="4"/>
  <c r="CZ15" i="4"/>
  <c r="CY15" i="4"/>
  <c r="N16" i="4"/>
  <c r="O15" i="4"/>
  <c r="P15" i="4"/>
  <c r="AU16" i="4"/>
  <c r="AW15" i="4"/>
  <c r="AV15" i="4"/>
  <c r="AJ16" i="4"/>
  <c r="AL15" i="4"/>
  <c r="AK15" i="4"/>
  <c r="AQ15" i="3"/>
  <c r="AS14" i="3"/>
  <c r="AR14" i="3"/>
  <c r="AG15" i="3"/>
  <c r="AI14" i="3"/>
  <c r="AH14" i="3"/>
  <c r="BA15" i="3"/>
  <c r="BB14" i="3"/>
  <c r="BC14" i="3"/>
  <c r="DI15" i="3"/>
  <c r="DK14" i="3"/>
  <c r="DJ14" i="3"/>
  <c r="CE15" i="3"/>
  <c r="CF14" i="3"/>
  <c r="CG14" i="3"/>
  <c r="W15" i="3"/>
  <c r="Y14" i="3"/>
  <c r="X14" i="3"/>
  <c r="BU15" i="3"/>
  <c r="BV14" i="3"/>
  <c r="BW14" i="3"/>
  <c r="M15" i="3"/>
  <c r="O14" i="3"/>
  <c r="N14" i="3"/>
  <c r="CO15" i="3"/>
  <c r="CQ14" i="3"/>
  <c r="CP14" i="3"/>
  <c r="CY15" i="3"/>
  <c r="CZ14" i="3"/>
  <c r="DA14" i="3"/>
  <c r="BK15" i="3"/>
  <c r="BL14" i="3"/>
  <c r="BM14" i="3"/>
  <c r="DI14" i="2"/>
  <c r="DK13" i="2"/>
  <c r="DJ13" i="2"/>
  <c r="CY14" i="2"/>
  <c r="CZ13" i="2"/>
  <c r="DA13" i="2"/>
  <c r="CO14" i="2"/>
  <c r="CP13" i="2"/>
  <c r="CQ13" i="2"/>
  <c r="CE14" i="2"/>
  <c r="CF13" i="2"/>
  <c r="CG13" i="2"/>
  <c r="BU14" i="2"/>
  <c r="BW13" i="2"/>
  <c r="BV13" i="2"/>
  <c r="BK14" i="2"/>
  <c r="BM13" i="2"/>
  <c r="BL13" i="2"/>
  <c r="BA14" i="2"/>
  <c r="BB13" i="2"/>
  <c r="BC13" i="2"/>
  <c r="AQ14" i="2"/>
  <c r="AR13" i="2"/>
  <c r="AS13" i="2"/>
  <c r="AG14" i="2"/>
  <c r="AH13" i="2"/>
  <c r="AI13" i="2"/>
  <c r="W14" i="2"/>
  <c r="Y13" i="2"/>
  <c r="X13" i="2"/>
  <c r="M14" i="2"/>
  <c r="O13" i="2"/>
  <c r="N13" i="2"/>
  <c r="DS14" i="1"/>
  <c r="DU13" i="1"/>
  <c r="DT13" i="1"/>
  <c r="DI14" i="1"/>
  <c r="DK13" i="1"/>
  <c r="DJ13" i="1"/>
  <c r="CY18" i="1"/>
  <c r="DA17" i="1"/>
  <c r="CZ17" i="1"/>
  <c r="CO14" i="1"/>
  <c r="CQ13" i="1"/>
  <c r="CP13" i="1"/>
  <c r="CE14" i="1"/>
  <c r="CG13" i="1"/>
  <c r="CF13" i="1"/>
  <c r="BU14" i="1"/>
  <c r="BV13" i="1"/>
  <c r="BW13" i="1"/>
  <c r="BK14" i="1"/>
  <c r="BL13" i="1"/>
  <c r="BM13" i="1"/>
  <c r="BA14" i="1"/>
  <c r="BC13" i="1"/>
  <c r="BB13" i="1"/>
  <c r="AQ14" i="1"/>
  <c r="AS13" i="1"/>
  <c r="AR13" i="1"/>
  <c r="AG14" i="1"/>
  <c r="AH13" i="1"/>
  <c r="AI13" i="1"/>
  <c r="W14" i="1"/>
  <c r="X13" i="1"/>
  <c r="Y13" i="1"/>
  <c r="M13" i="1"/>
  <c r="O12" i="1"/>
  <c r="N12" i="1"/>
  <c r="C15" i="3"/>
  <c r="E14" i="3"/>
  <c r="D14" i="3"/>
  <c r="C14" i="2"/>
  <c r="E13" i="2"/>
  <c r="D13" i="2"/>
  <c r="C13" i="1"/>
  <c r="AU18" i="6" l="1"/>
  <c r="AW17" i="6"/>
  <c r="AV17" i="6"/>
  <c r="BF18" i="6"/>
  <c r="BH17" i="6"/>
  <c r="BG17" i="6"/>
  <c r="C18" i="6"/>
  <c r="E17" i="6"/>
  <c r="D17" i="6"/>
  <c r="CB18" i="6"/>
  <c r="CD17" i="6"/>
  <c r="CC17" i="6"/>
  <c r="BQ18" i="6"/>
  <c r="BS17" i="6"/>
  <c r="BR17" i="6"/>
  <c r="N18" i="6"/>
  <c r="P17" i="6"/>
  <c r="O17" i="6"/>
  <c r="Y18" i="6"/>
  <c r="AA17" i="6"/>
  <c r="Z17" i="6"/>
  <c r="AJ18" i="6"/>
  <c r="AL17" i="6"/>
  <c r="AK17" i="6"/>
  <c r="BF18" i="5"/>
  <c r="BG17" i="5"/>
  <c r="BH17" i="5"/>
  <c r="DI18" i="5"/>
  <c r="DK17" i="5"/>
  <c r="DJ17" i="5"/>
  <c r="CM18" i="5"/>
  <c r="CO17" i="5"/>
  <c r="CN17" i="5"/>
  <c r="AJ18" i="5"/>
  <c r="AK17" i="5"/>
  <c r="AL17" i="5"/>
  <c r="CX18" i="5"/>
  <c r="CY17" i="5"/>
  <c r="CZ17" i="5"/>
  <c r="N18" i="5"/>
  <c r="P17" i="5"/>
  <c r="O17" i="5"/>
  <c r="C18" i="5"/>
  <c r="D17" i="5"/>
  <c r="E17" i="5"/>
  <c r="CB18" i="5"/>
  <c r="CD17" i="5"/>
  <c r="CC17" i="5"/>
  <c r="AU18" i="5"/>
  <c r="AW17" i="5"/>
  <c r="AV17" i="5"/>
  <c r="Y18" i="5"/>
  <c r="AA17" i="5"/>
  <c r="Z17" i="5"/>
  <c r="DT18" i="5"/>
  <c r="DV17" i="5"/>
  <c r="DU17" i="5"/>
  <c r="BF17" i="4"/>
  <c r="BH16" i="4"/>
  <c r="BG16" i="4"/>
  <c r="Y17" i="4"/>
  <c r="AA16" i="4"/>
  <c r="Z16" i="4"/>
  <c r="CX17" i="4"/>
  <c r="CZ16" i="4"/>
  <c r="CY16" i="4"/>
  <c r="C17" i="4"/>
  <c r="E16" i="4"/>
  <c r="D16" i="4"/>
  <c r="DT17" i="4"/>
  <c r="DV16" i="4"/>
  <c r="DU16" i="4"/>
  <c r="N17" i="4"/>
  <c r="P16" i="4"/>
  <c r="O16" i="4"/>
  <c r="BQ17" i="4"/>
  <c r="BS16" i="4"/>
  <c r="BR16" i="4"/>
  <c r="CM17" i="4"/>
  <c r="CO16" i="4"/>
  <c r="CN16" i="4"/>
  <c r="AU17" i="4"/>
  <c r="AV16" i="4"/>
  <c r="AW16" i="4"/>
  <c r="DI17" i="4"/>
  <c r="DK16" i="4"/>
  <c r="DJ16" i="4"/>
  <c r="CB17" i="4"/>
  <c r="CD16" i="4"/>
  <c r="CC16" i="4"/>
  <c r="AJ17" i="4"/>
  <c r="AK16" i="4"/>
  <c r="AL16" i="4"/>
  <c r="CY16" i="3"/>
  <c r="DA15" i="3"/>
  <c r="CZ15" i="3"/>
  <c r="CO16" i="3"/>
  <c r="CP15" i="3"/>
  <c r="CQ15" i="3"/>
  <c r="M16" i="3"/>
  <c r="O15" i="3"/>
  <c r="N15" i="3"/>
  <c r="BU16" i="3"/>
  <c r="BW15" i="3"/>
  <c r="BV15" i="3"/>
  <c r="W16" i="3"/>
  <c r="Y15" i="3"/>
  <c r="X15" i="3"/>
  <c r="CE16" i="3"/>
  <c r="CG15" i="3"/>
  <c r="CF15" i="3"/>
  <c r="AG16" i="3"/>
  <c r="AI15" i="3"/>
  <c r="AH15" i="3"/>
  <c r="AQ16" i="3"/>
  <c r="AR15" i="3"/>
  <c r="AS15" i="3"/>
  <c r="BK16" i="3"/>
  <c r="BM15" i="3"/>
  <c r="BL15" i="3"/>
  <c r="DI16" i="3"/>
  <c r="DJ15" i="3"/>
  <c r="DK15" i="3"/>
  <c r="BA16" i="3"/>
  <c r="BC15" i="3"/>
  <c r="BB15" i="3"/>
  <c r="DI15" i="2"/>
  <c r="DJ14" i="2"/>
  <c r="DK14" i="2"/>
  <c r="CY15" i="2"/>
  <c r="DA14" i="2"/>
  <c r="CZ14" i="2"/>
  <c r="CO15" i="2"/>
  <c r="CQ14" i="2"/>
  <c r="CP14" i="2"/>
  <c r="CE15" i="2"/>
  <c r="CG14" i="2"/>
  <c r="CF14" i="2"/>
  <c r="BU15" i="2"/>
  <c r="BV14" i="2"/>
  <c r="BW14" i="2"/>
  <c r="BK15" i="2"/>
  <c r="BL14" i="2"/>
  <c r="BM14" i="2"/>
  <c r="BA15" i="2"/>
  <c r="BC14" i="2"/>
  <c r="BB14" i="2"/>
  <c r="AQ15" i="2"/>
  <c r="AR14" i="2"/>
  <c r="AS14" i="2"/>
  <c r="AG15" i="2"/>
  <c r="AI14" i="2"/>
  <c r="AH14" i="2"/>
  <c r="W15" i="2"/>
  <c r="X14" i="2"/>
  <c r="Y14" i="2"/>
  <c r="M15" i="2"/>
  <c r="N14" i="2"/>
  <c r="O14" i="2"/>
  <c r="DS15" i="1"/>
  <c r="DU14" i="1"/>
  <c r="DT14" i="1"/>
  <c r="DI15" i="1"/>
  <c r="DJ14" i="1"/>
  <c r="DK14" i="1"/>
  <c r="CY19" i="1"/>
  <c r="DA18" i="1"/>
  <c r="CZ18" i="1"/>
  <c r="CO15" i="1"/>
  <c r="CP14" i="1"/>
  <c r="CQ14" i="1"/>
  <c r="CE15" i="1"/>
  <c r="CG14" i="1"/>
  <c r="CF14" i="1"/>
  <c r="BU15" i="1"/>
  <c r="BW14" i="1"/>
  <c r="BV14" i="1"/>
  <c r="BK15" i="1"/>
  <c r="BM14" i="1"/>
  <c r="BL14" i="1"/>
  <c r="BA15" i="1"/>
  <c r="BC14" i="1"/>
  <c r="BB14" i="1"/>
  <c r="AQ15" i="1"/>
  <c r="AS14" i="1"/>
  <c r="AR14" i="1"/>
  <c r="AG15" i="1"/>
  <c r="AI14" i="1"/>
  <c r="AH14" i="1"/>
  <c r="W15" i="1"/>
  <c r="Y14" i="1"/>
  <c r="X14" i="1"/>
  <c r="M14" i="1"/>
  <c r="O13" i="1"/>
  <c r="N13" i="1"/>
  <c r="C16" i="3"/>
  <c r="E15" i="3"/>
  <c r="D15" i="3"/>
  <c r="C15" i="2"/>
  <c r="D14" i="2"/>
  <c r="E14" i="2"/>
  <c r="C14" i="1"/>
  <c r="N19" i="6" l="1"/>
  <c r="P18" i="6"/>
  <c r="O18" i="6"/>
  <c r="BF19" i="6"/>
  <c r="BH18" i="6"/>
  <c r="BG18" i="6"/>
  <c r="Y19" i="6"/>
  <c r="AA18" i="6"/>
  <c r="Z18" i="6"/>
  <c r="C19" i="6"/>
  <c r="E18" i="6"/>
  <c r="D18" i="6"/>
  <c r="AJ19" i="6"/>
  <c r="AL18" i="6"/>
  <c r="AK18" i="6"/>
  <c r="CB19" i="6"/>
  <c r="CD18" i="6"/>
  <c r="CC18" i="6"/>
  <c r="BQ19" i="6"/>
  <c r="BS18" i="6"/>
  <c r="BR18" i="6"/>
  <c r="AU19" i="6"/>
  <c r="AW18" i="6"/>
  <c r="AV18" i="6"/>
  <c r="DI19" i="5"/>
  <c r="DJ18" i="5"/>
  <c r="DK18" i="5"/>
  <c r="DT19" i="5"/>
  <c r="DU18" i="5"/>
  <c r="DV18" i="5"/>
  <c r="C19" i="5"/>
  <c r="E18" i="5"/>
  <c r="D18" i="5"/>
  <c r="CM19" i="5"/>
  <c r="CN18" i="5"/>
  <c r="CO18" i="5"/>
  <c r="Y19" i="5"/>
  <c r="AA18" i="5"/>
  <c r="Z18" i="5"/>
  <c r="CB19" i="5"/>
  <c r="CC18" i="5"/>
  <c r="CD18" i="5"/>
  <c r="AJ19" i="5"/>
  <c r="AL18" i="5"/>
  <c r="AK18" i="5"/>
  <c r="N19" i="5"/>
  <c r="P18" i="5"/>
  <c r="O18" i="5"/>
  <c r="AU19" i="5"/>
  <c r="AV18" i="5"/>
  <c r="AW18" i="5"/>
  <c r="CX19" i="5"/>
  <c r="CZ18" i="5"/>
  <c r="CY18" i="5"/>
  <c r="BF19" i="5"/>
  <c r="BH18" i="5"/>
  <c r="BG18" i="5"/>
  <c r="AJ18" i="4"/>
  <c r="AL17" i="4"/>
  <c r="AK17" i="4"/>
  <c r="CM18" i="4"/>
  <c r="CO17" i="4"/>
  <c r="CN17" i="4"/>
  <c r="AU18" i="4"/>
  <c r="AV17" i="4"/>
  <c r="AW17" i="4"/>
  <c r="DT18" i="4"/>
  <c r="DV17" i="4"/>
  <c r="DU17" i="4"/>
  <c r="DI18" i="4"/>
  <c r="DK17" i="4"/>
  <c r="DJ17" i="4"/>
  <c r="N18" i="4"/>
  <c r="O17" i="4"/>
  <c r="P17" i="4"/>
  <c r="Y18" i="4"/>
  <c r="AA17" i="4"/>
  <c r="Z17" i="4"/>
  <c r="CB18" i="4"/>
  <c r="CD17" i="4"/>
  <c r="CC17" i="4"/>
  <c r="BQ18" i="4"/>
  <c r="BR17" i="4"/>
  <c r="BS17" i="4"/>
  <c r="CX18" i="4"/>
  <c r="CZ17" i="4"/>
  <c r="CY17" i="4"/>
  <c r="C18" i="4"/>
  <c r="E17" i="4"/>
  <c r="D17" i="4"/>
  <c r="BF18" i="4"/>
  <c r="BG17" i="4"/>
  <c r="BH17" i="4"/>
  <c r="BK17" i="3"/>
  <c r="BL16" i="3"/>
  <c r="BM16" i="3"/>
  <c r="BA17" i="3"/>
  <c r="BB16" i="3"/>
  <c r="BC16" i="3"/>
  <c r="AG17" i="3"/>
  <c r="AH16" i="3"/>
  <c r="AI16" i="3"/>
  <c r="M17" i="3"/>
  <c r="O16" i="3"/>
  <c r="N16" i="3"/>
  <c r="W17" i="3"/>
  <c r="Y16" i="3"/>
  <c r="X16" i="3"/>
  <c r="DI17" i="3"/>
  <c r="DK16" i="3"/>
  <c r="DJ16" i="3"/>
  <c r="CE17" i="3"/>
  <c r="CF16" i="3"/>
  <c r="CG16" i="3"/>
  <c r="CO17" i="3"/>
  <c r="CQ16" i="3"/>
  <c r="CP16" i="3"/>
  <c r="AQ17" i="3"/>
  <c r="AS16" i="3"/>
  <c r="AR16" i="3"/>
  <c r="BU17" i="3"/>
  <c r="BV16" i="3"/>
  <c r="BW16" i="3"/>
  <c r="CY17" i="3"/>
  <c r="CZ16" i="3"/>
  <c r="DA16" i="3"/>
  <c r="DI16" i="2"/>
  <c r="DK15" i="2"/>
  <c r="DJ15" i="2"/>
  <c r="CY16" i="2"/>
  <c r="CZ15" i="2"/>
  <c r="DA15" i="2"/>
  <c r="CO16" i="2"/>
  <c r="CP15" i="2"/>
  <c r="CQ15" i="2"/>
  <c r="CE16" i="2"/>
  <c r="CF15" i="2"/>
  <c r="CG15" i="2"/>
  <c r="BU16" i="2"/>
  <c r="BW15" i="2"/>
  <c r="BV15" i="2"/>
  <c r="BK16" i="2"/>
  <c r="BM15" i="2"/>
  <c r="BL15" i="2"/>
  <c r="BA16" i="2"/>
  <c r="BB15" i="2"/>
  <c r="BC15" i="2"/>
  <c r="AQ16" i="2"/>
  <c r="AR15" i="2"/>
  <c r="AS15" i="2"/>
  <c r="AG16" i="2"/>
  <c r="AH15" i="2"/>
  <c r="AI15" i="2"/>
  <c r="W16" i="2"/>
  <c r="Y15" i="2"/>
  <c r="X15" i="2"/>
  <c r="M16" i="2"/>
  <c r="O15" i="2"/>
  <c r="N15" i="2"/>
  <c r="DS16" i="1"/>
  <c r="DT15" i="1"/>
  <c r="DU15" i="1"/>
  <c r="DI16" i="1"/>
  <c r="DK15" i="1"/>
  <c r="DJ15" i="1"/>
  <c r="CY20" i="1"/>
  <c r="DA19" i="1"/>
  <c r="CZ19" i="1"/>
  <c r="CO16" i="1"/>
  <c r="CQ15" i="1"/>
  <c r="CP15" i="1"/>
  <c r="CE16" i="1"/>
  <c r="CG15" i="1"/>
  <c r="CF15" i="1"/>
  <c r="BU16" i="1"/>
  <c r="BV15" i="1"/>
  <c r="BW15" i="1"/>
  <c r="BK16" i="1"/>
  <c r="BM15" i="1"/>
  <c r="BL15" i="1"/>
  <c r="BA16" i="1"/>
  <c r="BB15" i="1"/>
  <c r="BC15" i="1"/>
  <c r="AQ16" i="1"/>
  <c r="AS15" i="1"/>
  <c r="AR15" i="1"/>
  <c r="AG16" i="1"/>
  <c r="AI15" i="1"/>
  <c r="AH15" i="1"/>
  <c r="W16" i="1"/>
  <c r="X15" i="1"/>
  <c r="Y15" i="1"/>
  <c r="M15" i="1"/>
  <c r="O14" i="1"/>
  <c r="N14" i="1"/>
  <c r="C17" i="3"/>
  <c r="D16" i="3"/>
  <c r="E16" i="3"/>
  <c r="C16" i="2"/>
  <c r="E15" i="2"/>
  <c r="D15" i="2"/>
  <c r="C15" i="1"/>
  <c r="CB20" i="6" l="1"/>
  <c r="CD19" i="6"/>
  <c r="CC19" i="6"/>
  <c r="BF20" i="6"/>
  <c r="BH19" i="6"/>
  <c r="BG19" i="6"/>
  <c r="BQ20" i="6"/>
  <c r="BS19" i="6"/>
  <c r="BR19" i="6"/>
  <c r="Y20" i="6"/>
  <c r="AA19" i="6"/>
  <c r="Z19" i="6"/>
  <c r="AU20" i="6"/>
  <c r="AW19" i="6"/>
  <c r="AV19" i="6"/>
  <c r="C20" i="6"/>
  <c r="E19" i="6"/>
  <c r="D19" i="6"/>
  <c r="AJ20" i="6"/>
  <c r="AL19" i="6"/>
  <c r="AK19" i="6"/>
  <c r="N20" i="6"/>
  <c r="P19" i="6"/>
  <c r="O19" i="6"/>
  <c r="DT20" i="5"/>
  <c r="DV19" i="5"/>
  <c r="DU19" i="5"/>
  <c r="BF20" i="5"/>
  <c r="BG19" i="5"/>
  <c r="BH19" i="5"/>
  <c r="AJ20" i="5"/>
  <c r="AK19" i="5"/>
  <c r="AL19" i="5"/>
  <c r="C20" i="5"/>
  <c r="D19" i="5"/>
  <c r="E19" i="5"/>
  <c r="CX20" i="5"/>
  <c r="CY19" i="5"/>
  <c r="CZ19" i="5"/>
  <c r="N20" i="5"/>
  <c r="P19" i="5"/>
  <c r="O19" i="5"/>
  <c r="CM20" i="5"/>
  <c r="CO19" i="5"/>
  <c r="CN19" i="5"/>
  <c r="CB20" i="5"/>
  <c r="CD19" i="5"/>
  <c r="CC19" i="5"/>
  <c r="AU20" i="5"/>
  <c r="AW19" i="5"/>
  <c r="AV19" i="5"/>
  <c r="Y20" i="5"/>
  <c r="Z19" i="5"/>
  <c r="AA19" i="5"/>
  <c r="DI20" i="5"/>
  <c r="DK19" i="5"/>
  <c r="DJ19" i="5"/>
  <c r="N19" i="4"/>
  <c r="P18" i="4"/>
  <c r="O18" i="4"/>
  <c r="CM19" i="4"/>
  <c r="CO18" i="4"/>
  <c r="CN18" i="4"/>
  <c r="C19" i="4"/>
  <c r="E18" i="4"/>
  <c r="D18" i="4"/>
  <c r="Y19" i="4"/>
  <c r="AA18" i="4"/>
  <c r="Z18" i="4"/>
  <c r="AU19" i="4"/>
  <c r="AV18" i="4"/>
  <c r="AW18" i="4"/>
  <c r="BF19" i="4"/>
  <c r="BH18" i="4"/>
  <c r="BG18" i="4"/>
  <c r="CB19" i="4"/>
  <c r="CD18" i="4"/>
  <c r="CC18" i="4"/>
  <c r="DT19" i="4"/>
  <c r="DV18" i="4"/>
  <c r="DU18" i="4"/>
  <c r="CX19" i="4"/>
  <c r="CZ18" i="4"/>
  <c r="CY18" i="4"/>
  <c r="BQ19" i="4"/>
  <c r="BS18" i="4"/>
  <c r="BR18" i="4"/>
  <c r="DI19" i="4"/>
  <c r="DK18" i="4"/>
  <c r="DJ18" i="4"/>
  <c r="AJ19" i="4"/>
  <c r="AK18" i="4"/>
  <c r="AL18" i="4"/>
  <c r="BU18" i="3"/>
  <c r="BW17" i="3"/>
  <c r="BV17" i="3"/>
  <c r="CY18" i="3"/>
  <c r="DA17" i="3"/>
  <c r="CZ17" i="3"/>
  <c r="CE18" i="3"/>
  <c r="CG17" i="3"/>
  <c r="CF17" i="3"/>
  <c r="AG18" i="3"/>
  <c r="AI17" i="3"/>
  <c r="AH17" i="3"/>
  <c r="BA18" i="3"/>
  <c r="BC17" i="3"/>
  <c r="BB17" i="3"/>
  <c r="CO18" i="3"/>
  <c r="CP17" i="3"/>
  <c r="CQ17" i="3"/>
  <c r="M18" i="3"/>
  <c r="O17" i="3"/>
  <c r="N17" i="3"/>
  <c r="DI18" i="3"/>
  <c r="DJ17" i="3"/>
  <c r="DK17" i="3"/>
  <c r="AQ18" i="3"/>
  <c r="AS17" i="3"/>
  <c r="AR17" i="3"/>
  <c r="W18" i="3"/>
  <c r="X17" i="3"/>
  <c r="Y17" i="3"/>
  <c r="BK18" i="3"/>
  <c r="BM17" i="3"/>
  <c r="BL17" i="3"/>
  <c r="DI17" i="2"/>
  <c r="DJ16" i="2"/>
  <c r="DK16" i="2"/>
  <c r="CY17" i="2"/>
  <c r="DA16" i="2"/>
  <c r="CZ16" i="2"/>
  <c r="CO17" i="2"/>
  <c r="CQ16" i="2"/>
  <c r="CP16" i="2"/>
  <c r="CE17" i="2"/>
  <c r="CG16" i="2"/>
  <c r="CF16" i="2"/>
  <c r="BU17" i="2"/>
  <c r="BV16" i="2"/>
  <c r="BW16" i="2"/>
  <c r="BK17" i="2"/>
  <c r="BL16" i="2"/>
  <c r="BM16" i="2"/>
  <c r="BA17" i="2"/>
  <c r="BB16" i="2"/>
  <c r="BC16" i="2"/>
  <c r="AQ17" i="2"/>
  <c r="AS16" i="2"/>
  <c r="AR16" i="2"/>
  <c r="AG17" i="2"/>
  <c r="AI16" i="2"/>
  <c r="AH16" i="2"/>
  <c r="W17" i="2"/>
  <c r="X16" i="2"/>
  <c r="Y16" i="2"/>
  <c r="M17" i="2"/>
  <c r="N16" i="2"/>
  <c r="O16" i="2"/>
  <c r="DS17" i="1"/>
  <c r="DU16" i="1"/>
  <c r="DT16" i="1"/>
  <c r="DI17" i="1"/>
  <c r="DJ16" i="1"/>
  <c r="DK16" i="1"/>
  <c r="CY21" i="1"/>
  <c r="CZ20" i="1"/>
  <c r="DA20" i="1"/>
  <c r="CO17" i="1"/>
  <c r="CQ16" i="1"/>
  <c r="CP16" i="1"/>
  <c r="CE17" i="1"/>
  <c r="CG16" i="1"/>
  <c r="CF16" i="1"/>
  <c r="BU17" i="1"/>
  <c r="BW16" i="1"/>
  <c r="BV16" i="1"/>
  <c r="BK17" i="1"/>
  <c r="BM16" i="1"/>
  <c r="BL16" i="1"/>
  <c r="BA17" i="1"/>
  <c r="BC16" i="1"/>
  <c r="BB16" i="1"/>
  <c r="AQ17" i="1"/>
  <c r="AS16" i="1"/>
  <c r="AR16" i="1"/>
  <c r="AG17" i="1"/>
  <c r="AI16" i="1"/>
  <c r="AH16" i="1"/>
  <c r="W17" i="1"/>
  <c r="Y16" i="1"/>
  <c r="X16" i="1"/>
  <c r="M16" i="1"/>
  <c r="O15" i="1"/>
  <c r="N15" i="1"/>
  <c r="C18" i="3"/>
  <c r="E17" i="3"/>
  <c r="D17" i="3"/>
  <c r="C17" i="2"/>
  <c r="D16" i="2"/>
  <c r="E16" i="2"/>
  <c r="C16" i="1"/>
  <c r="C21" i="6" l="1"/>
  <c r="E20" i="6"/>
  <c r="D20" i="6"/>
  <c r="BF21" i="6"/>
  <c r="BH20" i="6"/>
  <c r="BG20" i="6"/>
  <c r="AJ21" i="6"/>
  <c r="AL20" i="6"/>
  <c r="AK20" i="6"/>
  <c r="BQ21" i="6"/>
  <c r="BS20" i="6"/>
  <c r="BR20" i="6"/>
  <c r="N21" i="6"/>
  <c r="P20" i="6"/>
  <c r="O20" i="6"/>
  <c r="Y21" i="6"/>
  <c r="AA20" i="6"/>
  <c r="Z20" i="6"/>
  <c r="AU21" i="6"/>
  <c r="AW20" i="6"/>
  <c r="AV20" i="6"/>
  <c r="CB21" i="6"/>
  <c r="CD20" i="6"/>
  <c r="CC20" i="6"/>
  <c r="BF21" i="5"/>
  <c r="BH20" i="5"/>
  <c r="BG20" i="5"/>
  <c r="DI21" i="5"/>
  <c r="DJ20" i="5"/>
  <c r="DK20" i="5"/>
  <c r="CM21" i="5"/>
  <c r="CN20" i="5"/>
  <c r="CO20" i="5"/>
  <c r="AJ21" i="5"/>
  <c r="AL20" i="5"/>
  <c r="AK20" i="5"/>
  <c r="Y21" i="5"/>
  <c r="AA20" i="5"/>
  <c r="Z20" i="5"/>
  <c r="CB21" i="5"/>
  <c r="CC20" i="5"/>
  <c r="CD20" i="5"/>
  <c r="C21" i="5"/>
  <c r="E20" i="5"/>
  <c r="D20" i="5"/>
  <c r="N21" i="5"/>
  <c r="P20" i="5"/>
  <c r="O20" i="5"/>
  <c r="AU21" i="5"/>
  <c r="AV20" i="5"/>
  <c r="AW20" i="5"/>
  <c r="CX21" i="5"/>
  <c r="CZ20" i="5"/>
  <c r="CY20" i="5"/>
  <c r="DT21" i="5"/>
  <c r="DU20" i="5"/>
  <c r="DV20" i="5"/>
  <c r="AJ20" i="4"/>
  <c r="AL19" i="4"/>
  <c r="AK19" i="4"/>
  <c r="CX20" i="4"/>
  <c r="CZ19" i="4"/>
  <c r="CY19" i="4"/>
  <c r="AU20" i="4"/>
  <c r="AV19" i="4"/>
  <c r="AW19" i="4"/>
  <c r="N20" i="4"/>
  <c r="O19" i="4"/>
  <c r="P19" i="4"/>
  <c r="BQ20" i="4"/>
  <c r="BR19" i="4"/>
  <c r="BS19" i="4"/>
  <c r="BF20" i="4"/>
  <c r="BG19" i="4"/>
  <c r="BH19" i="4"/>
  <c r="CM20" i="4"/>
  <c r="CO19" i="4"/>
  <c r="CN19" i="4"/>
  <c r="DI20" i="4"/>
  <c r="DK19" i="4"/>
  <c r="DJ19" i="4"/>
  <c r="CB20" i="4"/>
  <c r="CD19" i="4"/>
  <c r="CC19" i="4"/>
  <c r="C20" i="4"/>
  <c r="E19" i="4"/>
  <c r="D19" i="4"/>
  <c r="DT20" i="4"/>
  <c r="DV19" i="4"/>
  <c r="DU19" i="4"/>
  <c r="Y20" i="4"/>
  <c r="AA19" i="4"/>
  <c r="Z19" i="4"/>
  <c r="W19" i="3"/>
  <c r="Y18" i="3"/>
  <c r="X18" i="3"/>
  <c r="CO19" i="3"/>
  <c r="CQ18" i="3"/>
  <c r="CP18" i="3"/>
  <c r="CY19" i="3"/>
  <c r="CZ18" i="3"/>
  <c r="DA18" i="3"/>
  <c r="BK19" i="3"/>
  <c r="BL18" i="3"/>
  <c r="BM18" i="3"/>
  <c r="M19" i="3"/>
  <c r="O18" i="3"/>
  <c r="N18" i="3"/>
  <c r="CE19" i="3"/>
  <c r="CF18" i="3"/>
  <c r="CG18" i="3"/>
  <c r="DI19" i="3"/>
  <c r="DK18" i="3"/>
  <c r="DJ18" i="3"/>
  <c r="AG19" i="3"/>
  <c r="AI18" i="3"/>
  <c r="AH18" i="3"/>
  <c r="AQ19" i="3"/>
  <c r="AS18" i="3"/>
  <c r="AR18" i="3"/>
  <c r="BA19" i="3"/>
  <c r="BB18" i="3"/>
  <c r="BC18" i="3"/>
  <c r="BU19" i="3"/>
  <c r="BV18" i="3"/>
  <c r="BW18" i="3"/>
  <c r="DI18" i="2"/>
  <c r="DK17" i="2"/>
  <c r="DJ17" i="2"/>
  <c r="CY18" i="2"/>
  <c r="CZ17" i="2"/>
  <c r="DA17" i="2"/>
  <c r="CO18" i="2"/>
  <c r="CP17" i="2"/>
  <c r="CQ17" i="2"/>
  <c r="CE18" i="2"/>
  <c r="CF17" i="2"/>
  <c r="CG17" i="2"/>
  <c r="BU18" i="2"/>
  <c r="BW17" i="2"/>
  <c r="BV17" i="2"/>
  <c r="BK18" i="2"/>
  <c r="BM17" i="2"/>
  <c r="BL17" i="2"/>
  <c r="BA18" i="2"/>
  <c r="BB17" i="2"/>
  <c r="BC17" i="2"/>
  <c r="AQ18" i="2"/>
  <c r="AR17" i="2"/>
  <c r="AS17" i="2"/>
  <c r="AG18" i="2"/>
  <c r="AH17" i="2"/>
  <c r="AI17" i="2"/>
  <c r="W18" i="2"/>
  <c r="Y17" i="2"/>
  <c r="X17" i="2"/>
  <c r="M18" i="2"/>
  <c r="O17" i="2"/>
  <c r="N17" i="2"/>
  <c r="DS18" i="1"/>
  <c r="DT17" i="1"/>
  <c r="DU17" i="1"/>
  <c r="DI18" i="1"/>
  <c r="DK17" i="1"/>
  <c r="DJ17" i="1"/>
  <c r="CY22" i="1"/>
  <c r="DA21" i="1"/>
  <c r="CZ21" i="1"/>
  <c r="CO18" i="1"/>
  <c r="CQ17" i="1"/>
  <c r="CP17" i="1"/>
  <c r="CE18" i="1"/>
  <c r="CG17" i="1"/>
  <c r="CF17" i="1"/>
  <c r="BU18" i="1"/>
  <c r="BV17" i="1"/>
  <c r="BW17" i="1"/>
  <c r="BK18" i="1"/>
  <c r="BL17" i="1"/>
  <c r="BM17" i="1"/>
  <c r="BA18" i="1"/>
  <c r="BC17" i="1"/>
  <c r="BB17" i="1"/>
  <c r="AQ18" i="1"/>
  <c r="AS17" i="1"/>
  <c r="AR17" i="1"/>
  <c r="AG18" i="1"/>
  <c r="AH17" i="1"/>
  <c r="AI17" i="1"/>
  <c r="W18" i="1"/>
  <c r="Y17" i="1"/>
  <c r="X17" i="1"/>
  <c r="M17" i="1"/>
  <c r="O16" i="1"/>
  <c r="N16" i="1"/>
  <c r="C19" i="3"/>
  <c r="E18" i="3"/>
  <c r="D18" i="3"/>
  <c r="C18" i="2"/>
  <c r="E17" i="2"/>
  <c r="D17" i="2"/>
  <c r="C17" i="1"/>
  <c r="Y22" i="6" l="1"/>
  <c r="AA21" i="6"/>
  <c r="Z21" i="6"/>
  <c r="BF22" i="6"/>
  <c r="BH21" i="6"/>
  <c r="BG21" i="6"/>
  <c r="AU22" i="6"/>
  <c r="AW21" i="6"/>
  <c r="AV21" i="6"/>
  <c r="AJ22" i="6"/>
  <c r="AL21" i="6"/>
  <c r="AK21" i="6"/>
  <c r="CB22" i="6"/>
  <c r="CD21" i="6"/>
  <c r="CC21" i="6"/>
  <c r="BQ22" i="6"/>
  <c r="BS21" i="6"/>
  <c r="BR21" i="6"/>
  <c r="N22" i="6"/>
  <c r="P21" i="6"/>
  <c r="O21" i="6"/>
  <c r="C22" i="6"/>
  <c r="E21" i="6"/>
  <c r="D21" i="6"/>
  <c r="DI22" i="5"/>
  <c r="DK21" i="5"/>
  <c r="DJ21" i="5"/>
  <c r="DT22" i="5"/>
  <c r="DV21" i="5"/>
  <c r="DU21" i="5"/>
  <c r="C22" i="5"/>
  <c r="D21" i="5"/>
  <c r="E21" i="5"/>
  <c r="CM22" i="5"/>
  <c r="CO21" i="5"/>
  <c r="CN21" i="5"/>
  <c r="N22" i="5"/>
  <c r="P21" i="5"/>
  <c r="O21" i="5"/>
  <c r="AJ22" i="5"/>
  <c r="AK21" i="5"/>
  <c r="AL21" i="5"/>
  <c r="CX22" i="5"/>
  <c r="CY21" i="5"/>
  <c r="CZ21" i="5"/>
  <c r="CB22" i="5"/>
  <c r="CD21" i="5"/>
  <c r="CC21" i="5"/>
  <c r="AU22" i="5"/>
  <c r="AW21" i="5"/>
  <c r="AV21" i="5"/>
  <c r="Y22" i="5"/>
  <c r="Z21" i="5"/>
  <c r="AA21" i="5"/>
  <c r="BF22" i="5"/>
  <c r="BG21" i="5"/>
  <c r="BH21" i="5"/>
  <c r="CX21" i="4"/>
  <c r="CZ20" i="4"/>
  <c r="CY20" i="4"/>
  <c r="DT21" i="4"/>
  <c r="DV20" i="4"/>
  <c r="DU20" i="4"/>
  <c r="CM21" i="4"/>
  <c r="CO20" i="4"/>
  <c r="CN20" i="4"/>
  <c r="AU21" i="4"/>
  <c r="AV20" i="4"/>
  <c r="AW20" i="4"/>
  <c r="BF21" i="4"/>
  <c r="BG20" i="4"/>
  <c r="BH20" i="4"/>
  <c r="Y21" i="4"/>
  <c r="Z20" i="4"/>
  <c r="AA20" i="4"/>
  <c r="DI21" i="4"/>
  <c r="DK20" i="4"/>
  <c r="DJ20" i="4"/>
  <c r="N21" i="4"/>
  <c r="P20" i="4"/>
  <c r="O20" i="4"/>
  <c r="C21" i="4"/>
  <c r="E20" i="4"/>
  <c r="D20" i="4"/>
  <c r="CB21" i="4"/>
  <c r="CC20" i="4"/>
  <c r="CD20" i="4"/>
  <c r="BQ21" i="4"/>
  <c r="BS20" i="4"/>
  <c r="BR20" i="4"/>
  <c r="AJ21" i="4"/>
  <c r="AK20" i="4"/>
  <c r="AL20" i="4"/>
  <c r="BA20" i="3"/>
  <c r="BC19" i="3"/>
  <c r="BB19" i="3"/>
  <c r="CE20" i="3"/>
  <c r="CG19" i="3"/>
  <c r="CF19" i="3"/>
  <c r="DI20" i="3"/>
  <c r="DJ19" i="3"/>
  <c r="DK19" i="3"/>
  <c r="CY20" i="3"/>
  <c r="DA19" i="3"/>
  <c r="CZ19" i="3"/>
  <c r="CO20" i="3"/>
  <c r="CP19" i="3"/>
  <c r="CQ19" i="3"/>
  <c r="BU20" i="3"/>
  <c r="BW19" i="3"/>
  <c r="BV19" i="3"/>
  <c r="AG20" i="3"/>
  <c r="AI19" i="3"/>
  <c r="AH19" i="3"/>
  <c r="BK20" i="3"/>
  <c r="BM19" i="3"/>
  <c r="BL19" i="3"/>
  <c r="AQ20" i="3"/>
  <c r="AR19" i="3"/>
  <c r="AS19" i="3"/>
  <c r="M20" i="3"/>
  <c r="O19" i="3"/>
  <c r="N19" i="3"/>
  <c r="W20" i="3"/>
  <c r="X19" i="3"/>
  <c r="Y19" i="3"/>
  <c r="DI19" i="2"/>
  <c r="DJ18" i="2"/>
  <c r="DK18" i="2"/>
  <c r="CY19" i="2"/>
  <c r="DA18" i="2"/>
  <c r="CZ18" i="2"/>
  <c r="CO19" i="2"/>
  <c r="CQ18" i="2"/>
  <c r="CP18" i="2"/>
  <c r="CE19" i="2"/>
  <c r="CG18" i="2"/>
  <c r="CF18" i="2"/>
  <c r="BU19" i="2"/>
  <c r="BV18" i="2"/>
  <c r="BW18" i="2"/>
  <c r="BK19" i="2"/>
  <c r="BL18" i="2"/>
  <c r="BM18" i="2"/>
  <c r="BA19" i="2"/>
  <c r="BC18" i="2"/>
  <c r="BB18" i="2"/>
  <c r="AQ19" i="2"/>
  <c r="AS18" i="2"/>
  <c r="AR18" i="2"/>
  <c r="AG19" i="2"/>
  <c r="AI18" i="2"/>
  <c r="AH18" i="2"/>
  <c r="W19" i="2"/>
  <c r="X18" i="2"/>
  <c r="Y18" i="2"/>
  <c r="M19" i="2"/>
  <c r="N18" i="2"/>
  <c r="O18" i="2"/>
  <c r="DS19" i="1"/>
  <c r="DU18" i="1"/>
  <c r="DT18" i="1"/>
  <c r="DI19" i="1"/>
  <c r="DJ18" i="1"/>
  <c r="DK18" i="1"/>
  <c r="CY23" i="1"/>
  <c r="DA22" i="1"/>
  <c r="CZ22" i="1"/>
  <c r="CO19" i="1"/>
  <c r="CQ18" i="1"/>
  <c r="CP18" i="1"/>
  <c r="CE19" i="1"/>
  <c r="CG18" i="1"/>
  <c r="CF18" i="1"/>
  <c r="BU19" i="1"/>
  <c r="BW18" i="1"/>
  <c r="BV18" i="1"/>
  <c r="BK19" i="1"/>
  <c r="BM18" i="1"/>
  <c r="BL18" i="1"/>
  <c r="BA19" i="1"/>
  <c r="BC18" i="1"/>
  <c r="BB18" i="1"/>
  <c r="AQ19" i="1"/>
  <c r="AS18" i="1"/>
  <c r="AR18" i="1"/>
  <c r="AG19" i="1"/>
  <c r="AI18" i="1"/>
  <c r="AH18" i="1"/>
  <c r="W19" i="1"/>
  <c r="Y18" i="1"/>
  <c r="X18" i="1"/>
  <c r="M18" i="1"/>
  <c r="N17" i="1"/>
  <c r="O17" i="1"/>
  <c r="C20" i="3"/>
  <c r="E19" i="3"/>
  <c r="D19" i="3"/>
  <c r="C19" i="2"/>
  <c r="E18" i="2"/>
  <c r="D18" i="2"/>
  <c r="C18" i="1"/>
  <c r="C23" i="6" l="1"/>
  <c r="E22" i="6"/>
  <c r="D22" i="6"/>
  <c r="BQ23" i="6"/>
  <c r="BS22" i="6"/>
  <c r="BR22" i="6"/>
  <c r="BF23" i="6"/>
  <c r="BH22" i="6"/>
  <c r="BG22" i="6"/>
  <c r="N23" i="6"/>
  <c r="P22" i="6"/>
  <c r="O22" i="6"/>
  <c r="AU23" i="6"/>
  <c r="AW22" i="6"/>
  <c r="AV22" i="6"/>
  <c r="AJ23" i="6"/>
  <c r="AL22" i="6"/>
  <c r="AK22" i="6"/>
  <c r="CB23" i="6"/>
  <c r="CD22" i="6"/>
  <c r="CC22" i="6"/>
  <c r="Y23" i="6"/>
  <c r="AA22" i="6"/>
  <c r="Z22" i="6"/>
  <c r="DT23" i="5"/>
  <c r="DU22" i="5"/>
  <c r="DV22" i="5"/>
  <c r="BF23" i="5"/>
  <c r="BH22" i="5"/>
  <c r="BG22" i="5"/>
  <c r="CX23" i="5"/>
  <c r="CZ22" i="5"/>
  <c r="CY22" i="5"/>
  <c r="C23" i="5"/>
  <c r="E22" i="5"/>
  <c r="D22" i="5"/>
  <c r="AJ23" i="5"/>
  <c r="AL22" i="5"/>
  <c r="AK22" i="5"/>
  <c r="CB23" i="5"/>
  <c r="CC22" i="5"/>
  <c r="CD22" i="5"/>
  <c r="CM23" i="5"/>
  <c r="CN22" i="5"/>
  <c r="CO22" i="5"/>
  <c r="Y23" i="5"/>
  <c r="AA22" i="5"/>
  <c r="Z22" i="5"/>
  <c r="AU23" i="5"/>
  <c r="AV22" i="5"/>
  <c r="AW22" i="5"/>
  <c r="N23" i="5"/>
  <c r="P22" i="5"/>
  <c r="O22" i="5"/>
  <c r="DI23" i="5"/>
  <c r="DJ22" i="5"/>
  <c r="DK22" i="5"/>
  <c r="N22" i="4"/>
  <c r="O21" i="4"/>
  <c r="P21" i="4"/>
  <c r="BF22" i="4"/>
  <c r="BG21" i="4"/>
  <c r="BH21" i="4"/>
  <c r="CB22" i="4"/>
  <c r="CD21" i="4"/>
  <c r="CC21" i="4"/>
  <c r="Y22" i="4"/>
  <c r="AA21" i="4"/>
  <c r="Z21" i="4"/>
  <c r="DT22" i="4"/>
  <c r="DV21" i="4"/>
  <c r="DU21" i="4"/>
  <c r="BQ22" i="4"/>
  <c r="BR21" i="4"/>
  <c r="BS21" i="4"/>
  <c r="DI22" i="4"/>
  <c r="DK21" i="4"/>
  <c r="DJ21" i="4"/>
  <c r="CM22" i="4"/>
  <c r="CO21" i="4"/>
  <c r="CN21" i="4"/>
  <c r="AU22" i="4"/>
  <c r="AW21" i="4"/>
  <c r="AV21" i="4"/>
  <c r="AJ22" i="4"/>
  <c r="AL21" i="4"/>
  <c r="AK21" i="4"/>
  <c r="C22" i="4"/>
  <c r="E21" i="4"/>
  <c r="D21" i="4"/>
  <c r="CX22" i="4"/>
  <c r="CY21" i="4"/>
  <c r="CZ21" i="4"/>
  <c r="W21" i="3"/>
  <c r="Y20" i="3"/>
  <c r="X20" i="3"/>
  <c r="AG21" i="3"/>
  <c r="AH20" i="3"/>
  <c r="AI20" i="3"/>
  <c r="DI21" i="3"/>
  <c r="DK20" i="3"/>
  <c r="DJ20" i="3"/>
  <c r="BU21" i="3"/>
  <c r="BV20" i="3"/>
  <c r="BW20" i="3"/>
  <c r="CE21" i="3"/>
  <c r="CF20" i="3"/>
  <c r="CG20" i="3"/>
  <c r="BK21" i="3"/>
  <c r="BL20" i="3"/>
  <c r="BM20" i="3"/>
  <c r="CY21" i="3"/>
  <c r="CZ20" i="3"/>
  <c r="DA20" i="3"/>
  <c r="M21" i="3"/>
  <c r="O20" i="3"/>
  <c r="N20" i="3"/>
  <c r="AQ21" i="3"/>
  <c r="AS20" i="3"/>
  <c r="AR20" i="3"/>
  <c r="CO21" i="3"/>
  <c r="CQ20" i="3"/>
  <c r="CP20" i="3"/>
  <c r="BA21" i="3"/>
  <c r="BB20" i="3"/>
  <c r="BC20" i="3"/>
  <c r="DI20" i="2"/>
  <c r="DK19" i="2"/>
  <c r="DJ19" i="2"/>
  <c r="CY20" i="2"/>
  <c r="CZ19" i="2"/>
  <c r="DA19" i="2"/>
  <c r="CO20" i="2"/>
  <c r="CP19" i="2"/>
  <c r="CQ19" i="2"/>
  <c r="CE20" i="2"/>
  <c r="CF19" i="2"/>
  <c r="CG19" i="2"/>
  <c r="BU20" i="2"/>
  <c r="BW19" i="2"/>
  <c r="BV19" i="2"/>
  <c r="BK20" i="2"/>
  <c r="BM19" i="2"/>
  <c r="BL19" i="2"/>
  <c r="BA20" i="2"/>
  <c r="BB19" i="2"/>
  <c r="BC19" i="2"/>
  <c r="AQ20" i="2"/>
  <c r="AR19" i="2"/>
  <c r="AS19" i="2"/>
  <c r="AG20" i="2"/>
  <c r="AH19" i="2"/>
  <c r="AI19" i="2"/>
  <c r="W20" i="2"/>
  <c r="Y19" i="2"/>
  <c r="X19" i="2"/>
  <c r="M20" i="2"/>
  <c r="O19" i="2"/>
  <c r="N19" i="2"/>
  <c r="DS20" i="1"/>
  <c r="DU19" i="1"/>
  <c r="DT19" i="1"/>
  <c r="DI20" i="1"/>
  <c r="DK19" i="1"/>
  <c r="DJ19" i="1"/>
  <c r="CY24" i="1"/>
  <c r="DA23" i="1"/>
  <c r="CZ23" i="1"/>
  <c r="CO20" i="1"/>
  <c r="CQ19" i="1"/>
  <c r="CP19" i="1"/>
  <c r="CE20" i="1"/>
  <c r="CG19" i="1"/>
  <c r="CF19" i="1"/>
  <c r="BU20" i="1"/>
  <c r="BW19" i="1"/>
  <c r="BV19" i="1"/>
  <c r="BK20" i="1"/>
  <c r="BL19" i="1"/>
  <c r="BM19" i="1"/>
  <c r="BA20" i="1"/>
  <c r="BB19" i="1"/>
  <c r="BC19" i="1"/>
  <c r="AQ20" i="1"/>
  <c r="AS19" i="1"/>
  <c r="AR19" i="1"/>
  <c r="AG20" i="1"/>
  <c r="AI19" i="1"/>
  <c r="AH19" i="1"/>
  <c r="W20" i="1"/>
  <c r="X19" i="1"/>
  <c r="Y19" i="1"/>
  <c r="M19" i="1"/>
  <c r="O18" i="1"/>
  <c r="N18" i="1"/>
  <c r="C21" i="3"/>
  <c r="D20" i="3"/>
  <c r="E20" i="3"/>
  <c r="C20" i="2"/>
  <c r="E19" i="2"/>
  <c r="D19" i="2"/>
  <c r="C19" i="1"/>
  <c r="AJ24" i="6" l="1"/>
  <c r="AL23" i="6"/>
  <c r="AK23" i="6"/>
  <c r="BQ24" i="6"/>
  <c r="BS23" i="6"/>
  <c r="BR23" i="6"/>
  <c r="CB24" i="6"/>
  <c r="CD23" i="6"/>
  <c r="CC23" i="6"/>
  <c r="BF24" i="6"/>
  <c r="BH23" i="6"/>
  <c r="BG23" i="6"/>
  <c r="Y24" i="6"/>
  <c r="AA23" i="6"/>
  <c r="Z23" i="6"/>
  <c r="N24" i="6"/>
  <c r="P23" i="6"/>
  <c r="O23" i="6"/>
  <c r="AU24" i="6"/>
  <c r="AW23" i="6"/>
  <c r="AV23" i="6"/>
  <c r="C24" i="6"/>
  <c r="E23" i="6"/>
  <c r="D23" i="6"/>
  <c r="BF24" i="5"/>
  <c r="BG23" i="5"/>
  <c r="BH23" i="5"/>
  <c r="N24" i="5"/>
  <c r="P23" i="5"/>
  <c r="O23" i="5"/>
  <c r="DI24" i="5"/>
  <c r="DK23" i="5"/>
  <c r="DJ23" i="5"/>
  <c r="CM24" i="5"/>
  <c r="CO23" i="5"/>
  <c r="CN23" i="5"/>
  <c r="CX24" i="5"/>
  <c r="CY23" i="5"/>
  <c r="CZ23" i="5"/>
  <c r="Y24" i="5"/>
  <c r="Z23" i="5"/>
  <c r="AA23" i="5"/>
  <c r="C24" i="5"/>
  <c r="D23" i="5"/>
  <c r="E23" i="5"/>
  <c r="CB24" i="5"/>
  <c r="CD23" i="5"/>
  <c r="CC23" i="5"/>
  <c r="AU24" i="5"/>
  <c r="AW23" i="5"/>
  <c r="AV23" i="5"/>
  <c r="AJ24" i="5"/>
  <c r="AK23" i="5"/>
  <c r="AL23" i="5"/>
  <c r="DT24" i="5"/>
  <c r="DV23" i="5"/>
  <c r="DU23" i="5"/>
  <c r="AJ23" i="4"/>
  <c r="AK22" i="4"/>
  <c r="AL22" i="4"/>
  <c r="BF23" i="4"/>
  <c r="BH22" i="4"/>
  <c r="BG22" i="4"/>
  <c r="C23" i="4"/>
  <c r="E22" i="4"/>
  <c r="D22" i="4"/>
  <c r="DI23" i="4"/>
  <c r="DK22" i="4"/>
  <c r="DJ22" i="4"/>
  <c r="CB23" i="4"/>
  <c r="CD22" i="4"/>
  <c r="CC22" i="4"/>
  <c r="BQ23" i="4"/>
  <c r="BR22" i="4"/>
  <c r="BS22" i="4"/>
  <c r="CX23" i="4"/>
  <c r="CZ22" i="4"/>
  <c r="CY22" i="4"/>
  <c r="CM23" i="4"/>
  <c r="CN22" i="4"/>
  <c r="CO22" i="4"/>
  <c r="Y23" i="4"/>
  <c r="AA22" i="4"/>
  <c r="Z22" i="4"/>
  <c r="AU23" i="4"/>
  <c r="AV22" i="4"/>
  <c r="AW22" i="4"/>
  <c r="DT23" i="4"/>
  <c r="DV22" i="4"/>
  <c r="DU22" i="4"/>
  <c r="N23" i="4"/>
  <c r="P22" i="4"/>
  <c r="O22" i="4"/>
  <c r="BK22" i="3"/>
  <c r="BM21" i="3"/>
  <c r="BL21" i="3"/>
  <c r="CY22" i="3"/>
  <c r="DA21" i="3"/>
  <c r="CZ21" i="3"/>
  <c r="DI22" i="3"/>
  <c r="DJ21" i="3"/>
  <c r="DK21" i="3"/>
  <c r="CO22" i="3"/>
  <c r="CP21" i="3"/>
  <c r="CQ21" i="3"/>
  <c r="BA22" i="3"/>
  <c r="BC21" i="3"/>
  <c r="BB21" i="3"/>
  <c r="M22" i="3"/>
  <c r="O21" i="3"/>
  <c r="N21" i="3"/>
  <c r="BU22" i="3"/>
  <c r="BW21" i="3"/>
  <c r="BV21" i="3"/>
  <c r="AG22" i="3"/>
  <c r="AI21" i="3"/>
  <c r="AH21" i="3"/>
  <c r="AQ22" i="3"/>
  <c r="AS21" i="3"/>
  <c r="AR21" i="3"/>
  <c r="CE22" i="3"/>
  <c r="CG21" i="3"/>
  <c r="CF21" i="3"/>
  <c r="W22" i="3"/>
  <c r="Y21" i="3"/>
  <c r="X21" i="3"/>
  <c r="DI21" i="2"/>
  <c r="DJ20" i="2"/>
  <c r="DK20" i="2"/>
  <c r="CY21" i="2"/>
  <c r="DA20" i="2"/>
  <c r="CZ20" i="2"/>
  <c r="CO21" i="2"/>
  <c r="CQ20" i="2"/>
  <c r="CP20" i="2"/>
  <c r="CE21" i="2"/>
  <c r="CG20" i="2"/>
  <c r="CF20" i="2"/>
  <c r="BU21" i="2"/>
  <c r="BV20" i="2"/>
  <c r="BW20" i="2"/>
  <c r="BK21" i="2"/>
  <c r="BL20" i="2"/>
  <c r="BM20" i="2"/>
  <c r="BA21" i="2"/>
  <c r="BB20" i="2"/>
  <c r="BC20" i="2"/>
  <c r="AQ21" i="2"/>
  <c r="AR20" i="2"/>
  <c r="AS20" i="2"/>
  <c r="AG21" i="2"/>
  <c r="AI20" i="2"/>
  <c r="AH20" i="2"/>
  <c r="W21" i="2"/>
  <c r="X20" i="2"/>
  <c r="Y20" i="2"/>
  <c r="M21" i="2"/>
  <c r="N20" i="2"/>
  <c r="O20" i="2"/>
  <c r="DS21" i="1"/>
  <c r="DU20" i="1"/>
  <c r="DT20" i="1"/>
  <c r="DI21" i="1"/>
  <c r="DJ20" i="1"/>
  <c r="DK20" i="1"/>
  <c r="CY25" i="1"/>
  <c r="CZ24" i="1"/>
  <c r="DA24" i="1"/>
  <c r="CO21" i="1"/>
  <c r="CP20" i="1"/>
  <c r="CQ20" i="1"/>
  <c r="CE21" i="1"/>
  <c r="CG20" i="1"/>
  <c r="CF20" i="1"/>
  <c r="BU21" i="1"/>
  <c r="BW20" i="1"/>
  <c r="BV20" i="1"/>
  <c r="BK21" i="1"/>
  <c r="BM20" i="1"/>
  <c r="BL20" i="1"/>
  <c r="BA21" i="1"/>
  <c r="BC20" i="1"/>
  <c r="BB20" i="1"/>
  <c r="AQ21" i="1"/>
  <c r="AS20" i="1"/>
  <c r="AR20" i="1"/>
  <c r="AG21" i="1"/>
  <c r="AI20" i="1"/>
  <c r="AH20" i="1"/>
  <c r="W21" i="1"/>
  <c r="Y20" i="1"/>
  <c r="X20" i="1"/>
  <c r="M20" i="1"/>
  <c r="O19" i="1"/>
  <c r="N19" i="1"/>
  <c r="C22" i="3"/>
  <c r="E21" i="3"/>
  <c r="D21" i="3"/>
  <c r="C21" i="2"/>
  <c r="D20" i="2"/>
  <c r="E20" i="2"/>
  <c r="C20" i="1"/>
  <c r="N25" i="6" l="1"/>
  <c r="P24" i="6"/>
  <c r="O24" i="6"/>
  <c r="BQ25" i="6"/>
  <c r="BS24" i="6"/>
  <c r="BR24" i="6"/>
  <c r="AU25" i="6"/>
  <c r="AW24" i="6"/>
  <c r="AV24" i="6"/>
  <c r="CB25" i="6"/>
  <c r="CD24" i="6"/>
  <c r="CC24" i="6"/>
  <c r="C25" i="6"/>
  <c r="E24" i="6"/>
  <c r="D24" i="6"/>
  <c r="BF25" i="6"/>
  <c r="BH24" i="6"/>
  <c r="BG24" i="6"/>
  <c r="Y25" i="6"/>
  <c r="AA24" i="6"/>
  <c r="Z24" i="6"/>
  <c r="AJ25" i="6"/>
  <c r="AL24" i="6"/>
  <c r="AK24" i="6"/>
  <c r="N25" i="5"/>
  <c r="P24" i="5"/>
  <c r="O24" i="5"/>
  <c r="AJ25" i="5"/>
  <c r="AL24" i="5"/>
  <c r="AK24" i="5"/>
  <c r="DT25" i="5"/>
  <c r="DU24" i="5"/>
  <c r="DV24" i="5"/>
  <c r="C25" i="5"/>
  <c r="E24" i="5"/>
  <c r="D24" i="5"/>
  <c r="DI25" i="5"/>
  <c r="DJ24" i="5"/>
  <c r="DK24" i="5"/>
  <c r="Y25" i="5"/>
  <c r="AA24" i="5"/>
  <c r="Z24" i="5"/>
  <c r="CB25" i="5"/>
  <c r="CC24" i="5"/>
  <c r="CD24" i="5"/>
  <c r="CM25" i="5"/>
  <c r="CN24" i="5"/>
  <c r="CO24" i="5"/>
  <c r="AU25" i="5"/>
  <c r="AV24" i="5"/>
  <c r="AW24" i="5"/>
  <c r="CX25" i="5"/>
  <c r="CZ24" i="5"/>
  <c r="CY24" i="5"/>
  <c r="BF25" i="5"/>
  <c r="BH24" i="5"/>
  <c r="BG24" i="5"/>
  <c r="Y24" i="4"/>
  <c r="AA23" i="4"/>
  <c r="Z23" i="4"/>
  <c r="CB24" i="4"/>
  <c r="CD23" i="4"/>
  <c r="CC23" i="4"/>
  <c r="AU24" i="4"/>
  <c r="AW23" i="4"/>
  <c r="AV23" i="4"/>
  <c r="BQ24" i="4"/>
  <c r="BR23" i="4"/>
  <c r="BS23" i="4"/>
  <c r="BF24" i="4"/>
  <c r="BG23" i="4"/>
  <c r="BH23" i="4"/>
  <c r="DT24" i="4"/>
  <c r="DV23" i="4"/>
  <c r="DU23" i="4"/>
  <c r="CX24" i="4"/>
  <c r="CZ23" i="4"/>
  <c r="CY23" i="4"/>
  <c r="C24" i="4"/>
  <c r="E23" i="4"/>
  <c r="D23" i="4"/>
  <c r="N24" i="4"/>
  <c r="O23" i="4"/>
  <c r="P23" i="4"/>
  <c r="CM24" i="4"/>
  <c r="CO23" i="4"/>
  <c r="CN23" i="4"/>
  <c r="DI24" i="4"/>
  <c r="DK23" i="4"/>
  <c r="DJ23" i="4"/>
  <c r="AJ24" i="4"/>
  <c r="AL23" i="4"/>
  <c r="AK23" i="4"/>
  <c r="CY23" i="3"/>
  <c r="CZ22" i="3"/>
  <c r="DA22" i="3"/>
  <c r="M23" i="3"/>
  <c r="O22" i="3"/>
  <c r="N22" i="3"/>
  <c r="W23" i="3"/>
  <c r="Y22" i="3"/>
  <c r="X22" i="3"/>
  <c r="BU23" i="3"/>
  <c r="BV22" i="3"/>
  <c r="BW22" i="3"/>
  <c r="DI23" i="3"/>
  <c r="DK22" i="3"/>
  <c r="DJ22" i="3"/>
  <c r="CE23" i="3"/>
  <c r="CF22" i="3"/>
  <c r="CG22" i="3"/>
  <c r="AG23" i="3"/>
  <c r="AI22" i="3"/>
  <c r="AH22" i="3"/>
  <c r="CO23" i="3"/>
  <c r="CQ22" i="3"/>
  <c r="CP22" i="3"/>
  <c r="AQ23" i="3"/>
  <c r="AS22" i="3"/>
  <c r="AR22" i="3"/>
  <c r="BA23" i="3"/>
  <c r="BB22" i="3"/>
  <c r="BC22" i="3"/>
  <c r="BK23" i="3"/>
  <c r="BL22" i="3"/>
  <c r="BM22" i="3"/>
  <c r="DI22" i="2"/>
  <c r="DK21" i="2"/>
  <c r="DJ21" i="2"/>
  <c r="CY22" i="2"/>
  <c r="CZ21" i="2"/>
  <c r="DA21" i="2"/>
  <c r="CO22" i="2"/>
  <c r="CP21" i="2"/>
  <c r="CQ21" i="2"/>
  <c r="CE22" i="2"/>
  <c r="CF21" i="2"/>
  <c r="CG21" i="2"/>
  <c r="BU22" i="2"/>
  <c r="BW21" i="2"/>
  <c r="BV21" i="2"/>
  <c r="BK22" i="2"/>
  <c r="BM21" i="2"/>
  <c r="BL21" i="2"/>
  <c r="BA22" i="2"/>
  <c r="BB21" i="2"/>
  <c r="BC21" i="2"/>
  <c r="AQ22" i="2"/>
  <c r="AR21" i="2"/>
  <c r="AS21" i="2"/>
  <c r="AG22" i="2"/>
  <c r="AH21" i="2"/>
  <c r="AI21" i="2"/>
  <c r="W22" i="2"/>
  <c r="Y21" i="2"/>
  <c r="X21" i="2"/>
  <c r="M22" i="2"/>
  <c r="O21" i="2"/>
  <c r="N21" i="2"/>
  <c r="DS22" i="1"/>
  <c r="DT21" i="1"/>
  <c r="DU21" i="1"/>
  <c r="DI22" i="1"/>
  <c r="DK21" i="1"/>
  <c r="DJ21" i="1"/>
  <c r="CY26" i="1"/>
  <c r="DA25" i="1"/>
  <c r="CZ25" i="1"/>
  <c r="CO22" i="1"/>
  <c r="CQ21" i="1"/>
  <c r="CP21" i="1"/>
  <c r="CE22" i="1"/>
  <c r="CG21" i="1"/>
  <c r="CF21" i="1"/>
  <c r="BU22" i="1"/>
  <c r="BV21" i="1"/>
  <c r="BW21" i="1"/>
  <c r="BK22" i="1"/>
  <c r="BM21" i="1"/>
  <c r="BL21" i="1"/>
  <c r="BA22" i="1"/>
  <c r="BC21" i="1"/>
  <c r="BB21" i="1"/>
  <c r="AQ22" i="1"/>
  <c r="AR21" i="1"/>
  <c r="AS21" i="1"/>
  <c r="AG22" i="1"/>
  <c r="AH21" i="1"/>
  <c r="AI21" i="1"/>
  <c r="W22" i="1"/>
  <c r="X21" i="1"/>
  <c r="Y21" i="1"/>
  <c r="M21" i="1"/>
  <c r="O20" i="1"/>
  <c r="N20" i="1"/>
  <c r="C23" i="3"/>
  <c r="E22" i="3"/>
  <c r="D22" i="3"/>
  <c r="C22" i="2"/>
  <c r="E21" i="2"/>
  <c r="D21" i="2"/>
  <c r="C21" i="1"/>
  <c r="BF26" i="6" l="1"/>
  <c r="BH25" i="6"/>
  <c r="BG25" i="6"/>
  <c r="BQ26" i="6"/>
  <c r="BS25" i="6"/>
  <c r="BR25" i="6"/>
  <c r="Y26" i="6"/>
  <c r="AA25" i="6"/>
  <c r="Z25" i="6"/>
  <c r="AU26" i="6"/>
  <c r="AW25" i="6"/>
  <c r="AV25" i="6"/>
  <c r="AJ26" i="6"/>
  <c r="AL25" i="6"/>
  <c r="AK25" i="6"/>
  <c r="CB26" i="6"/>
  <c r="CD25" i="6"/>
  <c r="CC25" i="6"/>
  <c r="C26" i="6"/>
  <c r="E25" i="6"/>
  <c r="D25" i="6"/>
  <c r="N26" i="6"/>
  <c r="P25" i="6"/>
  <c r="O25" i="6"/>
  <c r="AJ26" i="5"/>
  <c r="AK25" i="5"/>
  <c r="AL25" i="5"/>
  <c r="BF26" i="5"/>
  <c r="BG25" i="5"/>
  <c r="BH25" i="5"/>
  <c r="CB26" i="5"/>
  <c r="CD25" i="5"/>
  <c r="CC25" i="5"/>
  <c r="DT26" i="5"/>
  <c r="DV25" i="5"/>
  <c r="DU25" i="5"/>
  <c r="CX26" i="5"/>
  <c r="CY25" i="5"/>
  <c r="CZ25" i="5"/>
  <c r="CM26" i="5"/>
  <c r="CO25" i="5"/>
  <c r="CN25" i="5"/>
  <c r="C26" i="5"/>
  <c r="D25" i="5"/>
  <c r="E25" i="5"/>
  <c r="Y26" i="5"/>
  <c r="Z25" i="5"/>
  <c r="AA25" i="5"/>
  <c r="AU26" i="5"/>
  <c r="AW25" i="5"/>
  <c r="AV25" i="5"/>
  <c r="DI26" i="5"/>
  <c r="DK25" i="5"/>
  <c r="DJ25" i="5"/>
  <c r="N26" i="5"/>
  <c r="P25" i="5"/>
  <c r="O25" i="5"/>
  <c r="BF25" i="4"/>
  <c r="BH24" i="4"/>
  <c r="BG24" i="4"/>
  <c r="CM25" i="4"/>
  <c r="CO24" i="4"/>
  <c r="CN24" i="4"/>
  <c r="DT25" i="4"/>
  <c r="DV24" i="4"/>
  <c r="DU24" i="4"/>
  <c r="CB25" i="4"/>
  <c r="CD24" i="4"/>
  <c r="CC24" i="4"/>
  <c r="DI25" i="4"/>
  <c r="DK24" i="4"/>
  <c r="DJ24" i="4"/>
  <c r="CX25" i="4"/>
  <c r="CZ24" i="4"/>
  <c r="CY24" i="4"/>
  <c r="AU25" i="4"/>
  <c r="AV24" i="4"/>
  <c r="AW24" i="4"/>
  <c r="C25" i="4"/>
  <c r="E24" i="4"/>
  <c r="D24" i="4"/>
  <c r="BQ25" i="4"/>
  <c r="BS24" i="4"/>
  <c r="BR24" i="4"/>
  <c r="AJ25" i="4"/>
  <c r="AK24" i="4"/>
  <c r="AL24" i="4"/>
  <c r="N25" i="4"/>
  <c r="P24" i="4"/>
  <c r="O24" i="4"/>
  <c r="Y25" i="4"/>
  <c r="AA24" i="4"/>
  <c r="Z24" i="4"/>
  <c r="M24" i="3"/>
  <c r="O23" i="3"/>
  <c r="N23" i="3"/>
  <c r="BA24" i="3"/>
  <c r="BC23" i="3"/>
  <c r="BB23" i="3"/>
  <c r="CE24" i="3"/>
  <c r="CG23" i="3"/>
  <c r="CF23" i="3"/>
  <c r="BK24" i="3"/>
  <c r="BM23" i="3"/>
  <c r="BL23" i="3"/>
  <c r="AG24" i="3"/>
  <c r="AI23" i="3"/>
  <c r="AH23" i="3"/>
  <c r="W24" i="3"/>
  <c r="X23" i="3"/>
  <c r="Y23" i="3"/>
  <c r="CO24" i="3"/>
  <c r="CP23" i="3"/>
  <c r="CQ23" i="3"/>
  <c r="BU24" i="3"/>
  <c r="BW23" i="3"/>
  <c r="BV23" i="3"/>
  <c r="AQ24" i="3"/>
  <c r="AR23" i="3"/>
  <c r="AS23" i="3"/>
  <c r="DI24" i="3"/>
  <c r="DJ23" i="3"/>
  <c r="DK23" i="3"/>
  <c r="CY24" i="3"/>
  <c r="DA23" i="3"/>
  <c r="CZ23" i="3"/>
  <c r="DI23" i="2"/>
  <c r="DJ22" i="2"/>
  <c r="DK22" i="2"/>
  <c r="CY23" i="2"/>
  <c r="DA22" i="2"/>
  <c r="CZ22" i="2"/>
  <c r="CO23" i="2"/>
  <c r="CQ22" i="2"/>
  <c r="CP22" i="2"/>
  <c r="CE23" i="2"/>
  <c r="CG22" i="2"/>
  <c r="CF22" i="2"/>
  <c r="BU23" i="2"/>
  <c r="BV22" i="2"/>
  <c r="BW22" i="2"/>
  <c r="BK23" i="2"/>
  <c r="BL22" i="2"/>
  <c r="BM22" i="2"/>
  <c r="BA23" i="2"/>
  <c r="BC22" i="2"/>
  <c r="BB22" i="2"/>
  <c r="AQ23" i="2"/>
  <c r="AS22" i="2"/>
  <c r="AR22" i="2"/>
  <c r="AG23" i="2"/>
  <c r="AI22" i="2"/>
  <c r="AH22" i="2"/>
  <c r="W23" i="2"/>
  <c r="X22" i="2"/>
  <c r="Y22" i="2"/>
  <c r="M23" i="2"/>
  <c r="N22" i="2"/>
  <c r="O22" i="2"/>
  <c r="DS23" i="1"/>
  <c r="DU22" i="1"/>
  <c r="DT22" i="1"/>
  <c r="DI23" i="1"/>
  <c r="DJ22" i="1"/>
  <c r="DK22" i="1"/>
  <c r="CY27" i="1"/>
  <c r="DA26" i="1"/>
  <c r="CZ26" i="1"/>
  <c r="CO23" i="1"/>
  <c r="CQ22" i="1"/>
  <c r="CP22" i="1"/>
  <c r="CE23" i="1"/>
  <c r="CG22" i="1"/>
  <c r="CF22" i="1"/>
  <c r="BU23" i="1"/>
  <c r="BW22" i="1"/>
  <c r="BV22" i="1"/>
  <c r="BK23" i="1"/>
  <c r="BM22" i="1"/>
  <c r="BL22" i="1"/>
  <c r="BA23" i="1"/>
  <c r="BC22" i="1"/>
  <c r="BB22" i="1"/>
  <c r="AQ23" i="1"/>
  <c r="AS22" i="1"/>
  <c r="AR22" i="1"/>
  <c r="AG23" i="1"/>
  <c r="AI22" i="1"/>
  <c r="AH22" i="1"/>
  <c r="W23" i="1"/>
  <c r="Y22" i="1"/>
  <c r="X22" i="1"/>
  <c r="M22" i="1"/>
  <c r="O21" i="1"/>
  <c r="N21" i="1"/>
  <c r="C24" i="3"/>
  <c r="E23" i="3"/>
  <c r="D23" i="3"/>
  <c r="C23" i="2"/>
  <c r="E22" i="2"/>
  <c r="D22" i="2"/>
  <c r="C22" i="1"/>
  <c r="CB27" i="6" l="1"/>
  <c r="CD26" i="6"/>
  <c r="CC26" i="6"/>
  <c r="BQ27" i="6"/>
  <c r="BS26" i="6"/>
  <c r="BR26" i="6"/>
  <c r="C27" i="6"/>
  <c r="E26" i="6"/>
  <c r="D26" i="6"/>
  <c r="Y27" i="6"/>
  <c r="AA26" i="6"/>
  <c r="Z26" i="6"/>
  <c r="N27" i="6"/>
  <c r="P26" i="6"/>
  <c r="O26" i="6"/>
  <c r="AU27" i="6"/>
  <c r="AW26" i="6"/>
  <c r="AV26" i="6"/>
  <c r="AJ27" i="6"/>
  <c r="AL26" i="6"/>
  <c r="AK26" i="6"/>
  <c r="BF27" i="6"/>
  <c r="BH26" i="6"/>
  <c r="BG26" i="6"/>
  <c r="DI27" i="5"/>
  <c r="DJ26" i="5"/>
  <c r="DK26" i="5"/>
  <c r="CM27" i="5"/>
  <c r="CN26" i="5"/>
  <c r="CO26" i="5"/>
  <c r="BF27" i="5"/>
  <c r="BH26" i="5"/>
  <c r="BG26" i="5"/>
  <c r="N27" i="5"/>
  <c r="P26" i="5"/>
  <c r="O26" i="5"/>
  <c r="C27" i="5"/>
  <c r="E26" i="5"/>
  <c r="D26" i="5"/>
  <c r="CB27" i="5"/>
  <c r="CC26" i="5"/>
  <c r="CD26" i="5"/>
  <c r="Y27" i="5"/>
  <c r="AA26" i="5"/>
  <c r="Z26" i="5"/>
  <c r="DT27" i="5"/>
  <c r="DU26" i="5"/>
  <c r="DV26" i="5"/>
  <c r="AU27" i="5"/>
  <c r="AV26" i="5"/>
  <c r="AW26" i="5"/>
  <c r="CX27" i="5"/>
  <c r="CZ26" i="5"/>
  <c r="CY26" i="5"/>
  <c r="AJ27" i="5"/>
  <c r="AL26" i="5"/>
  <c r="AK26" i="5"/>
  <c r="CX26" i="4"/>
  <c r="CZ25" i="4"/>
  <c r="CY25" i="4"/>
  <c r="CM26" i="4"/>
  <c r="CO25" i="4"/>
  <c r="CN25" i="4"/>
  <c r="N26" i="4"/>
  <c r="O25" i="4"/>
  <c r="P25" i="4"/>
  <c r="AU26" i="4"/>
  <c r="AW25" i="4"/>
  <c r="AV25" i="4"/>
  <c r="DT26" i="4"/>
  <c r="DV25" i="4"/>
  <c r="DU25" i="4"/>
  <c r="AJ26" i="4"/>
  <c r="AL25" i="4"/>
  <c r="AK25" i="4"/>
  <c r="Y26" i="4"/>
  <c r="AA25" i="4"/>
  <c r="Z25" i="4"/>
  <c r="C26" i="4"/>
  <c r="E25" i="4"/>
  <c r="D25" i="4"/>
  <c r="CB26" i="4"/>
  <c r="CD25" i="4"/>
  <c r="CC25" i="4"/>
  <c r="BQ26" i="4"/>
  <c r="BR25" i="4"/>
  <c r="BS25" i="4"/>
  <c r="DI26" i="4"/>
  <c r="DK25" i="4"/>
  <c r="DJ25" i="4"/>
  <c r="BF26" i="4"/>
  <c r="BG25" i="4"/>
  <c r="BH25" i="4"/>
  <c r="BA25" i="3"/>
  <c r="BB24" i="3"/>
  <c r="BC24" i="3"/>
  <c r="CY25" i="3"/>
  <c r="CZ24" i="3"/>
  <c r="DA24" i="3"/>
  <c r="CO25" i="3"/>
  <c r="CQ24" i="3"/>
  <c r="CP24" i="3"/>
  <c r="CE25" i="3"/>
  <c r="CF24" i="3"/>
  <c r="CG24" i="3"/>
  <c r="BU25" i="3"/>
  <c r="BV24" i="3"/>
  <c r="BW24" i="3"/>
  <c r="BK25" i="3"/>
  <c r="BL24" i="3"/>
  <c r="BM24" i="3"/>
  <c r="DI25" i="3"/>
  <c r="DK24" i="3"/>
  <c r="DJ24" i="3"/>
  <c r="W25" i="3"/>
  <c r="Y24" i="3"/>
  <c r="X24" i="3"/>
  <c r="AQ25" i="3"/>
  <c r="AS24" i="3"/>
  <c r="AR24" i="3"/>
  <c r="AG25" i="3"/>
  <c r="AH24" i="3"/>
  <c r="AI24" i="3"/>
  <c r="M25" i="3"/>
  <c r="O24" i="3"/>
  <c r="N24" i="3"/>
  <c r="DI24" i="2"/>
  <c r="DK23" i="2"/>
  <c r="DJ23" i="2"/>
  <c r="CY24" i="2"/>
  <c r="CZ23" i="2"/>
  <c r="DA23" i="2"/>
  <c r="CO24" i="2"/>
  <c r="CP23" i="2"/>
  <c r="CQ23" i="2"/>
  <c r="CE24" i="2"/>
  <c r="CF23" i="2"/>
  <c r="CG23" i="2"/>
  <c r="BU24" i="2"/>
  <c r="BW23" i="2"/>
  <c r="BV23" i="2"/>
  <c r="BK24" i="2"/>
  <c r="BM23" i="2"/>
  <c r="BL23" i="2"/>
  <c r="BA24" i="2"/>
  <c r="BB23" i="2"/>
  <c r="BC23" i="2"/>
  <c r="AQ24" i="2"/>
  <c r="AR23" i="2"/>
  <c r="AS23" i="2"/>
  <c r="AG24" i="2"/>
  <c r="AH23" i="2"/>
  <c r="AI23" i="2"/>
  <c r="W24" i="2"/>
  <c r="Y23" i="2"/>
  <c r="X23" i="2"/>
  <c r="M24" i="2"/>
  <c r="O23" i="2"/>
  <c r="N23" i="2"/>
  <c r="DS24" i="1"/>
  <c r="DT23" i="1"/>
  <c r="DU23" i="1"/>
  <c r="DI24" i="1"/>
  <c r="DK23" i="1"/>
  <c r="DJ23" i="1"/>
  <c r="CY28" i="1"/>
  <c r="DA27" i="1"/>
  <c r="CZ27" i="1"/>
  <c r="CO24" i="1"/>
  <c r="CQ23" i="1"/>
  <c r="CP23" i="1"/>
  <c r="CE24" i="1"/>
  <c r="CG23" i="1"/>
  <c r="CF23" i="1"/>
  <c r="BU24" i="1"/>
  <c r="BV23" i="1"/>
  <c r="BW23" i="1"/>
  <c r="BK24" i="1"/>
  <c r="BL23" i="1"/>
  <c r="BM23" i="1"/>
  <c r="BA24" i="1"/>
  <c r="BB23" i="1"/>
  <c r="BC23" i="1"/>
  <c r="AQ24" i="1"/>
  <c r="AR23" i="1"/>
  <c r="AS23" i="1"/>
  <c r="AG24" i="1"/>
  <c r="AI23" i="1"/>
  <c r="AH23" i="1"/>
  <c r="W24" i="1"/>
  <c r="Y23" i="1"/>
  <c r="X23" i="1"/>
  <c r="M23" i="1"/>
  <c r="O22" i="1"/>
  <c r="N22" i="1"/>
  <c r="C25" i="3"/>
  <c r="D24" i="3"/>
  <c r="E24" i="3"/>
  <c r="C24" i="2"/>
  <c r="E23" i="2"/>
  <c r="D23" i="2"/>
  <c r="C23" i="1"/>
  <c r="AU28" i="6" l="1"/>
  <c r="AW27" i="6"/>
  <c r="AV27" i="6"/>
  <c r="BQ28" i="6"/>
  <c r="BS27" i="6"/>
  <c r="BR27" i="6"/>
  <c r="AJ28" i="6"/>
  <c r="AL27" i="6"/>
  <c r="AK27" i="6"/>
  <c r="C28" i="6"/>
  <c r="E27" i="6"/>
  <c r="D27" i="6"/>
  <c r="BF28" i="6"/>
  <c r="BH27" i="6"/>
  <c r="BG27" i="6"/>
  <c r="Y28" i="6"/>
  <c r="AA27" i="6"/>
  <c r="Z27" i="6"/>
  <c r="N28" i="6"/>
  <c r="P27" i="6"/>
  <c r="O27" i="6"/>
  <c r="CB28" i="6"/>
  <c r="CD27" i="6"/>
  <c r="CC27" i="6"/>
  <c r="DT28" i="5"/>
  <c r="DV27" i="5"/>
  <c r="DU27" i="5"/>
  <c r="N28" i="5"/>
  <c r="P27" i="5"/>
  <c r="O27" i="5"/>
  <c r="DI28" i="5"/>
  <c r="DK27" i="5"/>
  <c r="DJ27" i="5"/>
  <c r="CX28" i="5"/>
  <c r="CY27" i="5"/>
  <c r="CZ27" i="5"/>
  <c r="CB28" i="5"/>
  <c r="CD27" i="5"/>
  <c r="CC27" i="5"/>
  <c r="CM28" i="5"/>
  <c r="CO27" i="5"/>
  <c r="CN27" i="5"/>
  <c r="AU28" i="5"/>
  <c r="AW27" i="5"/>
  <c r="AV27" i="5"/>
  <c r="C28" i="5"/>
  <c r="D27" i="5"/>
  <c r="E27" i="5"/>
  <c r="AJ28" i="5"/>
  <c r="AK27" i="5"/>
  <c r="AL27" i="5"/>
  <c r="Y28" i="5"/>
  <c r="Z27" i="5"/>
  <c r="AA27" i="5"/>
  <c r="BF28" i="5"/>
  <c r="BG27" i="5"/>
  <c r="BH27" i="5"/>
  <c r="BQ27" i="4"/>
  <c r="BS26" i="4"/>
  <c r="BR26" i="4"/>
  <c r="AJ27" i="4"/>
  <c r="AK26" i="4"/>
  <c r="AL26" i="4"/>
  <c r="CM27" i="4"/>
  <c r="CO26" i="4"/>
  <c r="CN26" i="4"/>
  <c r="DI27" i="4"/>
  <c r="DK26" i="4"/>
  <c r="DJ26" i="4"/>
  <c r="Y27" i="4"/>
  <c r="AA26" i="4"/>
  <c r="Z26" i="4"/>
  <c r="N27" i="4"/>
  <c r="P26" i="4"/>
  <c r="O26" i="4"/>
  <c r="BF27" i="4"/>
  <c r="BH26" i="4"/>
  <c r="BG26" i="4"/>
  <c r="C27" i="4"/>
  <c r="E26" i="4"/>
  <c r="D26" i="4"/>
  <c r="AU27" i="4"/>
  <c r="AV26" i="4"/>
  <c r="AW26" i="4"/>
  <c r="CB27" i="4"/>
  <c r="CD26" i="4"/>
  <c r="CC26" i="4"/>
  <c r="DT27" i="4"/>
  <c r="DV26" i="4"/>
  <c r="DU26" i="4"/>
  <c r="CX27" i="4"/>
  <c r="CZ26" i="4"/>
  <c r="CY26" i="4"/>
  <c r="CY26" i="3"/>
  <c r="DA25" i="3"/>
  <c r="CZ25" i="3"/>
  <c r="BK26" i="3"/>
  <c r="BM25" i="3"/>
  <c r="BL25" i="3"/>
  <c r="M26" i="3"/>
  <c r="O25" i="3"/>
  <c r="N25" i="3"/>
  <c r="DI26" i="3"/>
  <c r="DJ25" i="3"/>
  <c r="DK25" i="3"/>
  <c r="CO26" i="3"/>
  <c r="CP25" i="3"/>
  <c r="CQ25" i="3"/>
  <c r="AG26" i="3"/>
  <c r="AI25" i="3"/>
  <c r="AH25" i="3"/>
  <c r="W26" i="3"/>
  <c r="X25" i="3"/>
  <c r="Y25" i="3"/>
  <c r="CE26" i="3"/>
  <c r="CG25" i="3"/>
  <c r="CF25" i="3"/>
  <c r="AQ26" i="3"/>
  <c r="AS25" i="3"/>
  <c r="AR25" i="3"/>
  <c r="BU26" i="3"/>
  <c r="BW25" i="3"/>
  <c r="BV25" i="3"/>
  <c r="BA26" i="3"/>
  <c r="BC25" i="3"/>
  <c r="BB25" i="3"/>
  <c r="DI25" i="2"/>
  <c r="DJ24" i="2"/>
  <c r="DK24" i="2"/>
  <c r="CY25" i="2"/>
  <c r="DA24" i="2"/>
  <c r="CZ24" i="2"/>
  <c r="CO25" i="2"/>
  <c r="CQ24" i="2"/>
  <c r="CP24" i="2"/>
  <c r="CE25" i="2"/>
  <c r="CG24" i="2"/>
  <c r="CF24" i="2"/>
  <c r="BU25" i="2"/>
  <c r="BV24" i="2"/>
  <c r="BW24" i="2"/>
  <c r="BK25" i="2"/>
  <c r="BL24" i="2"/>
  <c r="BM24" i="2"/>
  <c r="BA25" i="2"/>
  <c r="BB24" i="2"/>
  <c r="BC24" i="2"/>
  <c r="AQ25" i="2"/>
  <c r="AR24" i="2"/>
  <c r="AS24" i="2"/>
  <c r="AG25" i="2"/>
  <c r="AI24" i="2"/>
  <c r="AH24" i="2"/>
  <c r="W25" i="2"/>
  <c r="X24" i="2"/>
  <c r="Y24" i="2"/>
  <c r="M25" i="2"/>
  <c r="N24" i="2"/>
  <c r="O24" i="2"/>
  <c r="DS25" i="1"/>
  <c r="DU24" i="1"/>
  <c r="DT24" i="1"/>
  <c r="DI25" i="1"/>
  <c r="DJ24" i="1"/>
  <c r="DK24" i="1"/>
  <c r="CY29" i="1"/>
  <c r="CZ28" i="1"/>
  <c r="DA28" i="1"/>
  <c r="CO25" i="1"/>
  <c r="CP24" i="1"/>
  <c r="CQ24" i="1"/>
  <c r="CE25" i="1"/>
  <c r="CG24" i="1"/>
  <c r="CF24" i="1"/>
  <c r="BU25" i="1"/>
  <c r="BW24" i="1"/>
  <c r="BV24" i="1"/>
  <c r="BK25" i="1"/>
  <c r="BM24" i="1"/>
  <c r="BL24" i="1"/>
  <c r="BA25" i="1"/>
  <c r="BC24" i="1"/>
  <c r="BB24" i="1"/>
  <c r="AQ25" i="1"/>
  <c r="AS24" i="1"/>
  <c r="AR24" i="1"/>
  <c r="AG25" i="1"/>
  <c r="AI24" i="1"/>
  <c r="AH24" i="1"/>
  <c r="W25" i="1"/>
  <c r="Y24" i="1"/>
  <c r="X24" i="1"/>
  <c r="M24" i="1"/>
  <c r="O23" i="1"/>
  <c r="N23" i="1"/>
  <c r="C26" i="3"/>
  <c r="E25" i="3"/>
  <c r="D25" i="3"/>
  <c r="C25" i="2"/>
  <c r="E24" i="2"/>
  <c r="D24" i="2"/>
  <c r="C24" i="1"/>
  <c r="Y29" i="6" l="1"/>
  <c r="AA28" i="6"/>
  <c r="Z28" i="6"/>
  <c r="BQ29" i="6"/>
  <c r="BS28" i="6"/>
  <c r="BR28" i="6"/>
  <c r="N29" i="6"/>
  <c r="P28" i="6"/>
  <c r="O28" i="6"/>
  <c r="AJ29" i="6"/>
  <c r="AL28" i="6"/>
  <c r="AK28" i="6"/>
  <c r="CB29" i="6"/>
  <c r="CD28" i="6"/>
  <c r="CC28" i="6"/>
  <c r="C29" i="6"/>
  <c r="E28" i="6"/>
  <c r="D28" i="6"/>
  <c r="BF29" i="6"/>
  <c r="BH28" i="6"/>
  <c r="BG28" i="6"/>
  <c r="AU29" i="6"/>
  <c r="AW28" i="6"/>
  <c r="AV28" i="6"/>
  <c r="C29" i="5"/>
  <c r="E28" i="5"/>
  <c r="D28" i="5"/>
  <c r="CX29" i="5"/>
  <c r="CZ28" i="5"/>
  <c r="CY28" i="5"/>
  <c r="AJ29" i="5"/>
  <c r="AL28" i="5"/>
  <c r="AK28" i="5"/>
  <c r="DT29" i="5"/>
  <c r="DU28" i="5"/>
  <c r="DV28" i="5"/>
  <c r="Y29" i="5"/>
  <c r="AA28" i="5"/>
  <c r="Z28" i="5"/>
  <c r="CM29" i="5"/>
  <c r="CN28" i="5"/>
  <c r="CO28" i="5"/>
  <c r="N29" i="5"/>
  <c r="P28" i="5"/>
  <c r="O28" i="5"/>
  <c r="CB29" i="5"/>
  <c r="CC28" i="5"/>
  <c r="CD28" i="5"/>
  <c r="BF29" i="5"/>
  <c r="BH28" i="5"/>
  <c r="BG28" i="5"/>
  <c r="AU29" i="5"/>
  <c r="AV28" i="5"/>
  <c r="AW28" i="5"/>
  <c r="DI29" i="5"/>
  <c r="DJ28" i="5"/>
  <c r="DK28" i="5"/>
  <c r="N28" i="4"/>
  <c r="O27" i="4"/>
  <c r="P27" i="4"/>
  <c r="AJ28" i="4"/>
  <c r="AL27" i="4"/>
  <c r="AK27" i="4"/>
  <c r="DT28" i="4"/>
  <c r="DV27" i="4"/>
  <c r="DU27" i="4"/>
  <c r="BF28" i="4"/>
  <c r="BG27" i="4"/>
  <c r="BH27" i="4"/>
  <c r="CM28" i="4"/>
  <c r="CO27" i="4"/>
  <c r="CN27" i="4"/>
  <c r="CB28" i="4"/>
  <c r="CD27" i="4"/>
  <c r="CC27" i="4"/>
  <c r="CX28" i="4"/>
  <c r="CZ27" i="4"/>
  <c r="CY27" i="4"/>
  <c r="C28" i="4"/>
  <c r="E27" i="4"/>
  <c r="D27" i="4"/>
  <c r="DI28" i="4"/>
  <c r="DK27" i="4"/>
  <c r="DJ27" i="4"/>
  <c r="AU28" i="4"/>
  <c r="AV27" i="4"/>
  <c r="AW27" i="4"/>
  <c r="Y28" i="4"/>
  <c r="AA27" i="4"/>
  <c r="Z27" i="4"/>
  <c r="BQ28" i="4"/>
  <c r="BR27" i="4"/>
  <c r="BS27" i="4"/>
  <c r="BK27" i="3"/>
  <c r="BL26" i="3"/>
  <c r="BM26" i="3"/>
  <c r="BA27" i="3"/>
  <c r="BB26" i="3"/>
  <c r="BC26" i="3"/>
  <c r="W27" i="3"/>
  <c r="Y26" i="3"/>
  <c r="X26" i="3"/>
  <c r="M27" i="3"/>
  <c r="O26" i="3"/>
  <c r="N26" i="3"/>
  <c r="BU27" i="3"/>
  <c r="BV26" i="3"/>
  <c r="BW26" i="3"/>
  <c r="AG27" i="3"/>
  <c r="AI26" i="3"/>
  <c r="AH26" i="3"/>
  <c r="CE27" i="3"/>
  <c r="CF26" i="3"/>
  <c r="CG26" i="3"/>
  <c r="DI27" i="3"/>
  <c r="DK26" i="3"/>
  <c r="DJ26" i="3"/>
  <c r="AQ27" i="3"/>
  <c r="AS26" i="3"/>
  <c r="AR26" i="3"/>
  <c r="CO27" i="3"/>
  <c r="CQ26" i="3"/>
  <c r="CP26" i="3"/>
  <c r="CY27" i="3"/>
  <c r="CZ26" i="3"/>
  <c r="DA26" i="3"/>
  <c r="DI26" i="2"/>
  <c r="DK25" i="2"/>
  <c r="DJ25" i="2"/>
  <c r="CY26" i="2"/>
  <c r="CZ25" i="2"/>
  <c r="DA25" i="2"/>
  <c r="CO26" i="2"/>
  <c r="CP25" i="2"/>
  <c r="CQ25" i="2"/>
  <c r="CE26" i="2"/>
  <c r="CF25" i="2"/>
  <c r="CG25" i="2"/>
  <c r="BU26" i="2"/>
  <c r="BW25" i="2"/>
  <c r="BV25" i="2"/>
  <c r="BK26" i="2"/>
  <c r="BM25" i="2"/>
  <c r="BL25" i="2"/>
  <c r="BA26" i="2"/>
  <c r="BB25" i="2"/>
  <c r="BC25" i="2"/>
  <c r="AQ26" i="2"/>
  <c r="AR25" i="2"/>
  <c r="AS25" i="2"/>
  <c r="AG26" i="2"/>
  <c r="AH25" i="2"/>
  <c r="AI25" i="2"/>
  <c r="W26" i="2"/>
  <c r="Y25" i="2"/>
  <c r="X25" i="2"/>
  <c r="M26" i="2"/>
  <c r="O25" i="2"/>
  <c r="N25" i="2"/>
  <c r="DS26" i="1"/>
  <c r="DU25" i="1"/>
  <c r="DT25" i="1"/>
  <c r="DI26" i="1"/>
  <c r="DK25" i="1"/>
  <c r="DJ25" i="1"/>
  <c r="CY30" i="1"/>
  <c r="DA29" i="1"/>
  <c r="CZ29" i="1"/>
  <c r="CO26" i="1"/>
  <c r="CQ25" i="1"/>
  <c r="CP25" i="1"/>
  <c r="CE26" i="1"/>
  <c r="CG25" i="1"/>
  <c r="CF25" i="1"/>
  <c r="BU26" i="1"/>
  <c r="BV25" i="1"/>
  <c r="BW25" i="1"/>
  <c r="BK26" i="1"/>
  <c r="BM25" i="1"/>
  <c r="BL25" i="1"/>
  <c r="BA26" i="1"/>
  <c r="BC25" i="1"/>
  <c r="BB25" i="1"/>
  <c r="AQ26" i="1"/>
  <c r="AS25" i="1"/>
  <c r="AR25" i="1"/>
  <c r="AG26" i="1"/>
  <c r="AH25" i="1"/>
  <c r="AI25" i="1"/>
  <c r="W26" i="1"/>
  <c r="X25" i="1"/>
  <c r="Y25" i="1"/>
  <c r="M25" i="1"/>
  <c r="O24" i="1"/>
  <c r="N24" i="1"/>
  <c r="C27" i="3"/>
  <c r="E26" i="3"/>
  <c r="D26" i="3"/>
  <c r="C26" i="2"/>
  <c r="E25" i="2"/>
  <c r="D25" i="2"/>
  <c r="C25" i="1"/>
  <c r="C30" i="6" l="1"/>
  <c r="E29" i="6"/>
  <c r="D29" i="6"/>
  <c r="BQ30" i="6"/>
  <c r="BS29" i="6"/>
  <c r="BR29" i="6"/>
  <c r="BF30" i="6"/>
  <c r="BH29" i="6"/>
  <c r="BG29" i="6"/>
  <c r="N30" i="6"/>
  <c r="P29" i="6"/>
  <c r="O29" i="6"/>
  <c r="AU30" i="6"/>
  <c r="AW29" i="6"/>
  <c r="AV29" i="6"/>
  <c r="AJ30" i="6"/>
  <c r="AL29" i="6"/>
  <c r="AK29" i="6"/>
  <c r="CB30" i="6"/>
  <c r="CD29" i="6"/>
  <c r="CC29" i="6"/>
  <c r="Y30" i="6"/>
  <c r="AA29" i="6"/>
  <c r="Z29" i="6"/>
  <c r="BF30" i="5"/>
  <c r="BG29" i="5"/>
  <c r="BH29" i="5"/>
  <c r="Y30" i="5"/>
  <c r="Z29" i="5"/>
  <c r="AA29" i="5"/>
  <c r="C30" i="5"/>
  <c r="D29" i="5"/>
  <c r="E29" i="5"/>
  <c r="AU30" i="5"/>
  <c r="AW29" i="5"/>
  <c r="AV29" i="5"/>
  <c r="CM30" i="5"/>
  <c r="CO29" i="5"/>
  <c r="CN29" i="5"/>
  <c r="CX30" i="5"/>
  <c r="CY29" i="5"/>
  <c r="CZ29" i="5"/>
  <c r="DI30" i="5"/>
  <c r="DK29" i="5"/>
  <c r="DJ29" i="5"/>
  <c r="N30" i="5"/>
  <c r="P29" i="5"/>
  <c r="O29" i="5"/>
  <c r="AJ30" i="5"/>
  <c r="AK29" i="5"/>
  <c r="AL29" i="5"/>
  <c r="CB30" i="5"/>
  <c r="CD29" i="5"/>
  <c r="CC29" i="5"/>
  <c r="DT30" i="5"/>
  <c r="DV29" i="5"/>
  <c r="DU29" i="5"/>
  <c r="AJ29" i="4"/>
  <c r="AK28" i="4"/>
  <c r="AL28" i="4"/>
  <c r="Y29" i="4"/>
  <c r="Z28" i="4"/>
  <c r="AA28" i="4"/>
  <c r="CX29" i="4"/>
  <c r="CZ28" i="4"/>
  <c r="CY28" i="4"/>
  <c r="DT29" i="4"/>
  <c r="DV28" i="4"/>
  <c r="DU28" i="4"/>
  <c r="AU29" i="4"/>
  <c r="AV28" i="4"/>
  <c r="AW28" i="4"/>
  <c r="CB29" i="4"/>
  <c r="CD28" i="4"/>
  <c r="CC28" i="4"/>
  <c r="BQ29" i="4"/>
  <c r="BS28" i="4"/>
  <c r="BR28" i="4"/>
  <c r="C29" i="4"/>
  <c r="E28" i="4"/>
  <c r="D28" i="4"/>
  <c r="BF29" i="4"/>
  <c r="BG28" i="4"/>
  <c r="BH28" i="4"/>
  <c r="DI29" i="4"/>
  <c r="DK28" i="4"/>
  <c r="DJ28" i="4"/>
  <c r="CM29" i="4"/>
  <c r="CO28" i="4"/>
  <c r="CN28" i="4"/>
  <c r="N29" i="4"/>
  <c r="P28" i="4"/>
  <c r="O28" i="4"/>
  <c r="AG28" i="3"/>
  <c r="AI27" i="3"/>
  <c r="AH27" i="3"/>
  <c r="BA28" i="3"/>
  <c r="BC27" i="3"/>
  <c r="BB27" i="3"/>
  <c r="CY28" i="3"/>
  <c r="DA27" i="3"/>
  <c r="CZ27" i="3"/>
  <c r="CE28" i="3"/>
  <c r="CG27" i="3"/>
  <c r="CF27" i="3"/>
  <c r="W28" i="3"/>
  <c r="X27" i="3"/>
  <c r="Y27" i="3"/>
  <c r="CO28" i="3"/>
  <c r="CP27" i="3"/>
  <c r="CQ27" i="3"/>
  <c r="DI28" i="3"/>
  <c r="DJ27" i="3"/>
  <c r="DK27" i="3"/>
  <c r="M28" i="3"/>
  <c r="O27" i="3"/>
  <c r="N27" i="3"/>
  <c r="AQ28" i="3"/>
  <c r="AR27" i="3"/>
  <c r="AS27" i="3"/>
  <c r="BU28" i="3"/>
  <c r="BW27" i="3"/>
  <c r="BV27" i="3"/>
  <c r="BK28" i="3"/>
  <c r="BM27" i="3"/>
  <c r="BL27" i="3"/>
  <c r="DI27" i="2"/>
  <c r="DJ26" i="2"/>
  <c r="DK26" i="2"/>
  <c r="CY27" i="2"/>
  <c r="DA26" i="2"/>
  <c r="CZ26" i="2"/>
  <c r="CO27" i="2"/>
  <c r="CQ26" i="2"/>
  <c r="CP26" i="2"/>
  <c r="CE27" i="2"/>
  <c r="CG26" i="2"/>
  <c r="CF26" i="2"/>
  <c r="BU27" i="2"/>
  <c r="BV26" i="2"/>
  <c r="BW26" i="2"/>
  <c r="BK27" i="2"/>
  <c r="BL26" i="2"/>
  <c r="BM26" i="2"/>
  <c r="BA27" i="2"/>
  <c r="BB26" i="2"/>
  <c r="BC26" i="2"/>
  <c r="AQ27" i="2"/>
  <c r="AS26" i="2"/>
  <c r="AR26" i="2"/>
  <c r="AG27" i="2"/>
  <c r="AI26" i="2"/>
  <c r="AH26" i="2"/>
  <c r="W27" i="2"/>
  <c r="X26" i="2"/>
  <c r="Y26" i="2"/>
  <c r="M27" i="2"/>
  <c r="N26" i="2"/>
  <c r="O26" i="2"/>
  <c r="DS27" i="1"/>
  <c r="DU26" i="1"/>
  <c r="DT26" i="1"/>
  <c r="DI27" i="1"/>
  <c r="DJ26" i="1"/>
  <c r="DK26" i="1"/>
  <c r="CY31" i="1"/>
  <c r="DA30" i="1"/>
  <c r="CZ30" i="1"/>
  <c r="CO27" i="1"/>
  <c r="CQ26" i="1"/>
  <c r="CP26" i="1"/>
  <c r="CE27" i="1"/>
  <c r="CG26" i="1"/>
  <c r="CF26" i="1"/>
  <c r="BU27" i="1"/>
  <c r="BW26" i="1"/>
  <c r="BV26" i="1"/>
  <c r="BK27" i="1"/>
  <c r="BM26" i="1"/>
  <c r="BL26" i="1"/>
  <c r="BA27" i="1"/>
  <c r="BC26" i="1"/>
  <c r="BB26" i="1"/>
  <c r="AQ27" i="1"/>
  <c r="AS26" i="1"/>
  <c r="AR26" i="1"/>
  <c r="AG27" i="1"/>
  <c r="AI26" i="1"/>
  <c r="AH26" i="1"/>
  <c r="W27" i="1"/>
  <c r="Y26" i="1"/>
  <c r="X26" i="1"/>
  <c r="M26" i="1"/>
  <c r="O25" i="1"/>
  <c r="N25" i="1"/>
  <c r="C28" i="3"/>
  <c r="E27" i="3"/>
  <c r="D27" i="3"/>
  <c r="C27" i="2"/>
  <c r="E26" i="2"/>
  <c r="D26" i="2"/>
  <c r="C26" i="1"/>
  <c r="AJ31" i="6" l="1"/>
  <c r="AL30" i="6"/>
  <c r="AK30" i="6"/>
  <c r="BQ31" i="6"/>
  <c r="BS30" i="6"/>
  <c r="BR30" i="6"/>
  <c r="CB31" i="6"/>
  <c r="CD30" i="6"/>
  <c r="CC30" i="6"/>
  <c r="BF31" i="6"/>
  <c r="BH30" i="6"/>
  <c r="BG30" i="6"/>
  <c r="Y31" i="6"/>
  <c r="AA30" i="6"/>
  <c r="Z30" i="6"/>
  <c r="N31" i="6"/>
  <c r="P30" i="6"/>
  <c r="O30" i="6"/>
  <c r="AU31" i="6"/>
  <c r="AW30" i="6"/>
  <c r="AV30" i="6"/>
  <c r="C31" i="6"/>
  <c r="E30" i="6"/>
  <c r="D30" i="6"/>
  <c r="AJ31" i="5"/>
  <c r="AL30" i="5"/>
  <c r="AK30" i="5"/>
  <c r="CM31" i="5"/>
  <c r="CN30" i="5"/>
  <c r="CO30" i="5"/>
  <c r="BF31" i="5"/>
  <c r="BH30" i="5"/>
  <c r="BG30" i="5"/>
  <c r="CB31" i="5"/>
  <c r="CC30" i="5"/>
  <c r="CD30" i="5"/>
  <c r="CX31" i="5"/>
  <c r="CZ30" i="5"/>
  <c r="CY30" i="5"/>
  <c r="Y31" i="5"/>
  <c r="AA30" i="5"/>
  <c r="Z30" i="5"/>
  <c r="DT31" i="5"/>
  <c r="DU30" i="5"/>
  <c r="DV30" i="5"/>
  <c r="DI31" i="5"/>
  <c r="DJ30" i="5"/>
  <c r="DK30" i="5"/>
  <c r="C31" i="5"/>
  <c r="E30" i="5"/>
  <c r="D30" i="5"/>
  <c r="N31" i="5"/>
  <c r="P30" i="5"/>
  <c r="O30" i="5"/>
  <c r="AU31" i="5"/>
  <c r="AV30" i="5"/>
  <c r="AW30" i="5"/>
  <c r="C30" i="4"/>
  <c r="E29" i="4"/>
  <c r="D29" i="4"/>
  <c r="BF30" i="4"/>
  <c r="BG29" i="4"/>
  <c r="BH29" i="4"/>
  <c r="AU30" i="4"/>
  <c r="AW29" i="4"/>
  <c r="AV29" i="4"/>
  <c r="DI30" i="4"/>
  <c r="DK29" i="4"/>
  <c r="DJ29" i="4"/>
  <c r="CB30" i="4"/>
  <c r="CD29" i="4"/>
  <c r="CC29" i="4"/>
  <c r="Y30" i="4"/>
  <c r="AA29" i="4"/>
  <c r="Z29" i="4"/>
  <c r="CM30" i="4"/>
  <c r="CO29" i="4"/>
  <c r="CN29" i="4"/>
  <c r="BQ30" i="4"/>
  <c r="BR29" i="4"/>
  <c r="BS29" i="4"/>
  <c r="CX30" i="4"/>
  <c r="CZ29" i="4"/>
  <c r="CY29" i="4"/>
  <c r="DT30" i="4"/>
  <c r="DV29" i="4"/>
  <c r="DU29" i="4"/>
  <c r="N30" i="4"/>
  <c r="O29" i="4"/>
  <c r="P29" i="4"/>
  <c r="AJ30" i="4"/>
  <c r="AL29" i="4"/>
  <c r="AK29" i="4"/>
  <c r="BA29" i="3"/>
  <c r="BB28" i="3"/>
  <c r="BC28" i="3"/>
  <c r="CO29" i="3"/>
  <c r="CQ28" i="3"/>
  <c r="CP28" i="3"/>
  <c r="BK29" i="3"/>
  <c r="BL28" i="3"/>
  <c r="BM28" i="3"/>
  <c r="DI29" i="3"/>
  <c r="DK28" i="3"/>
  <c r="DJ28" i="3"/>
  <c r="CY29" i="3"/>
  <c r="CZ28" i="3"/>
  <c r="DA28" i="3"/>
  <c r="M29" i="3"/>
  <c r="O28" i="3"/>
  <c r="N28" i="3"/>
  <c r="CE29" i="3"/>
  <c r="CF28" i="3"/>
  <c r="CG28" i="3"/>
  <c r="BU29" i="3"/>
  <c r="BV28" i="3"/>
  <c r="BW28" i="3"/>
  <c r="AQ29" i="3"/>
  <c r="AS28" i="3"/>
  <c r="AR28" i="3"/>
  <c r="W29" i="3"/>
  <c r="Y28" i="3"/>
  <c r="X28" i="3"/>
  <c r="AG29" i="3"/>
  <c r="AH28" i="3"/>
  <c r="AI28" i="3"/>
  <c r="DI28" i="2"/>
  <c r="DK27" i="2"/>
  <c r="DJ27" i="2"/>
  <c r="CY28" i="2"/>
  <c r="CZ27" i="2"/>
  <c r="DA27" i="2"/>
  <c r="CO28" i="2"/>
  <c r="CP27" i="2"/>
  <c r="CQ27" i="2"/>
  <c r="CE28" i="2"/>
  <c r="CF27" i="2"/>
  <c r="CG27" i="2"/>
  <c r="BU28" i="2"/>
  <c r="BW27" i="2"/>
  <c r="BV27" i="2"/>
  <c r="BK28" i="2"/>
  <c r="BM27" i="2"/>
  <c r="BL27" i="2"/>
  <c r="BA28" i="2"/>
  <c r="BB27" i="2"/>
  <c r="BC27" i="2"/>
  <c r="AQ28" i="2"/>
  <c r="AR27" i="2"/>
  <c r="AS27" i="2"/>
  <c r="AG28" i="2"/>
  <c r="AH27" i="2"/>
  <c r="AI27" i="2"/>
  <c r="W28" i="2"/>
  <c r="Y27" i="2"/>
  <c r="X27" i="2"/>
  <c r="M28" i="2"/>
  <c r="O27" i="2"/>
  <c r="N27" i="2"/>
  <c r="DS28" i="1"/>
  <c r="DT27" i="1"/>
  <c r="DU27" i="1"/>
  <c r="DI28" i="1"/>
  <c r="DK27" i="1"/>
  <c r="DJ27" i="1"/>
  <c r="CY32" i="1"/>
  <c r="DA31" i="1"/>
  <c r="CZ31" i="1"/>
  <c r="CO28" i="1"/>
  <c r="CQ27" i="1"/>
  <c r="CP27" i="1"/>
  <c r="CE28" i="1"/>
  <c r="CG27" i="1"/>
  <c r="CF27" i="1"/>
  <c r="BU28" i="1"/>
  <c r="BW27" i="1"/>
  <c r="BV27" i="1"/>
  <c r="BK28" i="1"/>
  <c r="BL27" i="1"/>
  <c r="BM27" i="1"/>
  <c r="BA28" i="1"/>
  <c r="BB27" i="1"/>
  <c r="BC27" i="1"/>
  <c r="AQ28" i="1"/>
  <c r="AS27" i="1"/>
  <c r="AR27" i="1"/>
  <c r="AG28" i="1"/>
  <c r="AI27" i="1"/>
  <c r="AH27" i="1"/>
  <c r="W28" i="1"/>
  <c r="X27" i="1"/>
  <c r="Y27" i="1"/>
  <c r="M27" i="1"/>
  <c r="O26" i="1"/>
  <c r="N26" i="1"/>
  <c r="C29" i="3"/>
  <c r="D28" i="3"/>
  <c r="E28" i="3"/>
  <c r="C28" i="2"/>
  <c r="E27" i="2"/>
  <c r="D27" i="2"/>
  <c r="C27" i="1"/>
  <c r="N32" i="6" l="1"/>
  <c r="P31" i="6"/>
  <c r="O31" i="6"/>
  <c r="BQ32" i="6"/>
  <c r="BS31" i="6"/>
  <c r="BR31" i="6"/>
  <c r="AU32" i="6"/>
  <c r="AW31" i="6"/>
  <c r="AV31" i="6"/>
  <c r="CB32" i="6"/>
  <c r="CD31" i="6"/>
  <c r="CC31" i="6"/>
  <c r="C32" i="6"/>
  <c r="E31" i="6"/>
  <c r="D31" i="6"/>
  <c r="BF32" i="6"/>
  <c r="BH31" i="6"/>
  <c r="BG31" i="6"/>
  <c r="Y32" i="6"/>
  <c r="AA31" i="6"/>
  <c r="Z31" i="6"/>
  <c r="AJ32" i="6"/>
  <c r="AL31" i="6"/>
  <c r="AK31" i="6"/>
  <c r="DI32" i="5"/>
  <c r="DK31" i="5"/>
  <c r="DJ31" i="5"/>
  <c r="AJ32" i="5"/>
  <c r="AK31" i="5"/>
  <c r="AL31" i="5"/>
  <c r="N32" i="5"/>
  <c r="P31" i="5"/>
  <c r="O31" i="5"/>
  <c r="Y32" i="5"/>
  <c r="Z31" i="5"/>
  <c r="AA31" i="5"/>
  <c r="CM32" i="5"/>
  <c r="CO31" i="5"/>
  <c r="CN31" i="5"/>
  <c r="CB32" i="5"/>
  <c r="CD31" i="5"/>
  <c r="CC31" i="5"/>
  <c r="C32" i="5"/>
  <c r="D31" i="5"/>
  <c r="E31" i="5"/>
  <c r="CX32" i="5"/>
  <c r="CY31" i="5"/>
  <c r="CZ31" i="5"/>
  <c r="AU32" i="5"/>
  <c r="AW31" i="5"/>
  <c r="AV31" i="5"/>
  <c r="DT32" i="5"/>
  <c r="DV31" i="5"/>
  <c r="DU31" i="5"/>
  <c r="BF32" i="5"/>
  <c r="BG31" i="5"/>
  <c r="BH31" i="5"/>
  <c r="BF31" i="4"/>
  <c r="BH30" i="4"/>
  <c r="BG30" i="4"/>
  <c r="N31" i="4"/>
  <c r="P30" i="4"/>
  <c r="O30" i="4"/>
  <c r="CM31" i="4"/>
  <c r="CO30" i="4"/>
  <c r="CN30" i="4"/>
  <c r="AU31" i="4"/>
  <c r="AV30" i="4"/>
  <c r="AW30" i="4"/>
  <c r="DT31" i="4"/>
  <c r="DV30" i="4"/>
  <c r="DU30" i="4"/>
  <c r="Y31" i="4"/>
  <c r="AA30" i="4"/>
  <c r="Z30" i="4"/>
  <c r="AJ31" i="4"/>
  <c r="AK30" i="4"/>
  <c r="AL30" i="4"/>
  <c r="BQ31" i="4"/>
  <c r="BR30" i="4"/>
  <c r="BS30" i="4"/>
  <c r="DI31" i="4"/>
  <c r="DK30" i="4"/>
  <c r="DJ30" i="4"/>
  <c r="CX31" i="4"/>
  <c r="CZ30" i="4"/>
  <c r="CY30" i="4"/>
  <c r="CB31" i="4"/>
  <c r="CD30" i="4"/>
  <c r="CC30" i="4"/>
  <c r="C31" i="4"/>
  <c r="E30" i="4"/>
  <c r="D30" i="4"/>
  <c r="CO30" i="3"/>
  <c r="CP29" i="3"/>
  <c r="CQ29" i="3"/>
  <c r="W30" i="3"/>
  <c r="Y29" i="3"/>
  <c r="X29" i="3"/>
  <c r="M30" i="3"/>
  <c r="O29" i="3"/>
  <c r="N29" i="3"/>
  <c r="AG30" i="3"/>
  <c r="AI29" i="3"/>
  <c r="AH29" i="3"/>
  <c r="CE30" i="3"/>
  <c r="CG29" i="3"/>
  <c r="CF29" i="3"/>
  <c r="BK30" i="3"/>
  <c r="BM29" i="3"/>
  <c r="BL29" i="3"/>
  <c r="BU30" i="3"/>
  <c r="BW29" i="3"/>
  <c r="BV29" i="3"/>
  <c r="DI30" i="3"/>
  <c r="DJ29" i="3"/>
  <c r="DK29" i="3"/>
  <c r="AQ30" i="3"/>
  <c r="AS29" i="3"/>
  <c r="AR29" i="3"/>
  <c r="CY30" i="3"/>
  <c r="DA29" i="3"/>
  <c r="CZ29" i="3"/>
  <c r="BA30" i="3"/>
  <c r="BC29" i="3"/>
  <c r="BB29" i="3"/>
  <c r="DI29" i="2"/>
  <c r="DJ28" i="2"/>
  <c r="DK28" i="2"/>
  <c r="CY29" i="2"/>
  <c r="DA28" i="2"/>
  <c r="CZ28" i="2"/>
  <c r="CO29" i="2"/>
  <c r="CQ28" i="2"/>
  <c r="CP28" i="2"/>
  <c r="CE29" i="2"/>
  <c r="CG28" i="2"/>
  <c r="CF28" i="2"/>
  <c r="BU29" i="2"/>
  <c r="BV28" i="2"/>
  <c r="BW28" i="2"/>
  <c r="BK29" i="2"/>
  <c r="BL28" i="2"/>
  <c r="BM28" i="2"/>
  <c r="BA29" i="2"/>
  <c r="BC28" i="2"/>
  <c r="BB28" i="2"/>
  <c r="AQ29" i="2"/>
  <c r="AR28" i="2"/>
  <c r="AS28" i="2"/>
  <c r="AG29" i="2"/>
  <c r="AI28" i="2"/>
  <c r="AH28" i="2"/>
  <c r="W29" i="2"/>
  <c r="X28" i="2"/>
  <c r="Y28" i="2"/>
  <c r="M29" i="2"/>
  <c r="N28" i="2"/>
  <c r="O28" i="2"/>
  <c r="DS29" i="1"/>
  <c r="DU28" i="1"/>
  <c r="DT28" i="1"/>
  <c r="DI29" i="1"/>
  <c r="DJ28" i="1"/>
  <c r="DK28" i="1"/>
  <c r="CY33" i="1"/>
  <c r="CZ32" i="1"/>
  <c r="DA32" i="1"/>
  <c r="CO29" i="1"/>
  <c r="CP28" i="1"/>
  <c r="CQ28" i="1"/>
  <c r="CE29" i="1"/>
  <c r="CG28" i="1"/>
  <c r="CF28" i="1"/>
  <c r="BU29" i="1"/>
  <c r="BW28" i="1"/>
  <c r="BV28" i="1"/>
  <c r="BK29" i="1"/>
  <c r="BM28" i="1"/>
  <c r="BL28" i="1"/>
  <c r="BA29" i="1"/>
  <c r="BC28" i="1"/>
  <c r="BB28" i="1"/>
  <c r="AQ29" i="1"/>
  <c r="AS28" i="1"/>
  <c r="AR28" i="1"/>
  <c r="AG29" i="1"/>
  <c r="AI28" i="1"/>
  <c r="AH28" i="1"/>
  <c r="W29" i="1"/>
  <c r="Y28" i="1"/>
  <c r="X28" i="1"/>
  <c r="M28" i="1"/>
  <c r="O27" i="1"/>
  <c r="N27" i="1"/>
  <c r="C30" i="3"/>
  <c r="E29" i="3"/>
  <c r="D29" i="3"/>
  <c r="C29" i="2"/>
  <c r="D28" i="2"/>
  <c r="E28" i="2"/>
  <c r="C28" i="1"/>
  <c r="C33" i="6" l="1"/>
  <c r="E32" i="6"/>
  <c r="D32" i="6"/>
  <c r="BQ33" i="6"/>
  <c r="BS32" i="6"/>
  <c r="BR32" i="6"/>
  <c r="Y33" i="6"/>
  <c r="AA32" i="6"/>
  <c r="Z32" i="6"/>
  <c r="AU33" i="6"/>
  <c r="AW32" i="6"/>
  <c r="AV32" i="6"/>
  <c r="BF33" i="6"/>
  <c r="BH32" i="6"/>
  <c r="BG32" i="6"/>
  <c r="AJ33" i="6"/>
  <c r="AL32" i="6"/>
  <c r="AK32" i="6"/>
  <c r="CB33" i="6"/>
  <c r="CD32" i="6"/>
  <c r="CC32" i="6"/>
  <c r="N33" i="6"/>
  <c r="P32" i="6"/>
  <c r="O32" i="6"/>
  <c r="AU33" i="5"/>
  <c r="AV32" i="5"/>
  <c r="AW32" i="5"/>
  <c r="CM33" i="5"/>
  <c r="CN32" i="5"/>
  <c r="CO32" i="5"/>
  <c r="DI33" i="5"/>
  <c r="DJ32" i="5"/>
  <c r="DK32" i="5"/>
  <c r="DT33" i="5"/>
  <c r="DU32" i="5"/>
  <c r="DV32" i="5"/>
  <c r="CB33" i="5"/>
  <c r="CC32" i="5"/>
  <c r="CD32" i="5"/>
  <c r="AJ33" i="5"/>
  <c r="AL32" i="5"/>
  <c r="AK32" i="5"/>
  <c r="BF33" i="5"/>
  <c r="BH32" i="5"/>
  <c r="BG32" i="5"/>
  <c r="C33" i="5"/>
  <c r="E32" i="5"/>
  <c r="D32" i="5"/>
  <c r="N33" i="5"/>
  <c r="P32" i="5"/>
  <c r="O32" i="5"/>
  <c r="CX33" i="5"/>
  <c r="CZ32" i="5"/>
  <c r="CY32" i="5"/>
  <c r="Y33" i="5"/>
  <c r="AA32" i="5"/>
  <c r="Z32" i="5"/>
  <c r="DT32" i="4"/>
  <c r="DV31" i="4"/>
  <c r="DU31" i="4"/>
  <c r="BF32" i="4"/>
  <c r="BG31" i="4"/>
  <c r="BH31" i="4"/>
  <c r="CX32" i="4"/>
  <c r="CZ31" i="4"/>
  <c r="CY31" i="4"/>
  <c r="Y32" i="4"/>
  <c r="AA31" i="4"/>
  <c r="Z31" i="4"/>
  <c r="N32" i="4"/>
  <c r="O31" i="4"/>
  <c r="P31" i="4"/>
  <c r="CB32" i="4"/>
  <c r="CD31" i="4"/>
  <c r="CC31" i="4"/>
  <c r="AJ32" i="4"/>
  <c r="AL31" i="4"/>
  <c r="AK31" i="4"/>
  <c r="CM32" i="4"/>
  <c r="CO31" i="4"/>
  <c r="CN31" i="4"/>
  <c r="C32" i="4"/>
  <c r="E31" i="4"/>
  <c r="D31" i="4"/>
  <c r="BQ32" i="4"/>
  <c r="BR31" i="4"/>
  <c r="BS31" i="4"/>
  <c r="AU32" i="4"/>
  <c r="AW31" i="4"/>
  <c r="AV31" i="4"/>
  <c r="DI32" i="4"/>
  <c r="DK31" i="4"/>
  <c r="DJ31" i="4"/>
  <c r="W31" i="3"/>
  <c r="Y30" i="3"/>
  <c r="X30" i="3"/>
  <c r="BK31" i="3"/>
  <c r="BL30" i="3"/>
  <c r="BM30" i="3"/>
  <c r="BA31" i="3"/>
  <c r="BB30" i="3"/>
  <c r="BC30" i="3"/>
  <c r="BU31" i="3"/>
  <c r="BV30" i="3"/>
  <c r="BW30" i="3"/>
  <c r="M31" i="3"/>
  <c r="O30" i="3"/>
  <c r="N30" i="3"/>
  <c r="DI31" i="3"/>
  <c r="DK30" i="3"/>
  <c r="DJ30" i="3"/>
  <c r="AG31" i="3"/>
  <c r="AI30" i="3"/>
  <c r="AH30" i="3"/>
  <c r="CY31" i="3"/>
  <c r="CZ30" i="3"/>
  <c r="DA30" i="3"/>
  <c r="AQ31" i="3"/>
  <c r="AS30" i="3"/>
  <c r="AR30" i="3"/>
  <c r="CE31" i="3"/>
  <c r="CF30" i="3"/>
  <c r="CG30" i="3"/>
  <c r="CO31" i="3"/>
  <c r="CQ30" i="3"/>
  <c r="CP30" i="3"/>
  <c r="DI30" i="2"/>
  <c r="DK29" i="2"/>
  <c r="DJ29" i="2"/>
  <c r="CY30" i="2"/>
  <c r="CZ29" i="2"/>
  <c r="DA29" i="2"/>
  <c r="CO30" i="2"/>
  <c r="CP29" i="2"/>
  <c r="CQ29" i="2"/>
  <c r="CE30" i="2"/>
  <c r="CF29" i="2"/>
  <c r="CG29" i="2"/>
  <c r="BU30" i="2"/>
  <c r="BW29" i="2"/>
  <c r="BV29" i="2"/>
  <c r="BK30" i="2"/>
  <c r="BM29" i="2"/>
  <c r="BL29" i="2"/>
  <c r="BA30" i="2"/>
  <c r="BB29" i="2"/>
  <c r="BC29" i="2"/>
  <c r="AQ30" i="2"/>
  <c r="AR29" i="2"/>
  <c r="AS29" i="2"/>
  <c r="AG30" i="2"/>
  <c r="AH29" i="2"/>
  <c r="AI29" i="2"/>
  <c r="W30" i="2"/>
  <c r="Y29" i="2"/>
  <c r="X29" i="2"/>
  <c r="M30" i="2"/>
  <c r="O29" i="2"/>
  <c r="N29" i="2"/>
  <c r="DS30" i="1"/>
  <c r="DT29" i="1"/>
  <c r="DU29" i="1"/>
  <c r="DI30" i="1"/>
  <c r="DK29" i="1"/>
  <c r="DJ29" i="1"/>
  <c r="CY34" i="1"/>
  <c r="DA33" i="1"/>
  <c r="CZ33" i="1"/>
  <c r="CO30" i="1"/>
  <c r="CQ29" i="1"/>
  <c r="CP29" i="1"/>
  <c r="CE30" i="1"/>
  <c r="CG29" i="1"/>
  <c r="CF29" i="1"/>
  <c r="BU30" i="1"/>
  <c r="BV29" i="1"/>
  <c r="BW29" i="1"/>
  <c r="BK30" i="1"/>
  <c r="BL29" i="1"/>
  <c r="BM29" i="1"/>
  <c r="BA30" i="1"/>
  <c r="BB29" i="1"/>
  <c r="BC29" i="1"/>
  <c r="AQ30" i="1"/>
  <c r="AS29" i="1"/>
  <c r="AR29" i="1"/>
  <c r="AG30" i="1"/>
  <c r="AH29" i="1"/>
  <c r="AI29" i="1"/>
  <c r="W30" i="1"/>
  <c r="Y29" i="1"/>
  <c r="X29" i="1"/>
  <c r="M29" i="1"/>
  <c r="O28" i="1"/>
  <c r="N28" i="1"/>
  <c r="C31" i="3"/>
  <c r="E30" i="3"/>
  <c r="D30" i="3"/>
  <c r="C30" i="2"/>
  <c r="E29" i="2"/>
  <c r="D29" i="2"/>
  <c r="C29" i="1"/>
  <c r="AJ34" i="6" l="1"/>
  <c r="AL33" i="6"/>
  <c r="AK33" i="6"/>
  <c r="BQ34" i="6"/>
  <c r="BS33" i="6"/>
  <c r="BR33" i="6"/>
  <c r="CB34" i="6"/>
  <c r="CD33" i="6"/>
  <c r="CC33" i="6"/>
  <c r="Y34" i="6"/>
  <c r="AA33" i="6"/>
  <c r="Z33" i="6"/>
  <c r="N34" i="6"/>
  <c r="P33" i="6"/>
  <c r="O33" i="6"/>
  <c r="AU34" i="6"/>
  <c r="AW33" i="6"/>
  <c r="AV33" i="6"/>
  <c r="BF34" i="6"/>
  <c r="BH33" i="6"/>
  <c r="BG33" i="6"/>
  <c r="C34" i="6"/>
  <c r="E33" i="6"/>
  <c r="D33" i="6"/>
  <c r="CX34" i="5"/>
  <c r="CY33" i="5"/>
  <c r="CZ33" i="5"/>
  <c r="AJ34" i="5"/>
  <c r="AK33" i="5"/>
  <c r="AL33" i="5"/>
  <c r="CM34" i="5"/>
  <c r="CO33" i="5"/>
  <c r="CN33" i="5"/>
  <c r="Y34" i="5"/>
  <c r="Z33" i="5"/>
  <c r="AA33" i="5"/>
  <c r="BF34" i="5"/>
  <c r="BG33" i="5"/>
  <c r="BH33" i="5"/>
  <c r="DI34" i="5"/>
  <c r="DK33" i="5"/>
  <c r="DJ33" i="5"/>
  <c r="C34" i="5"/>
  <c r="D33" i="5"/>
  <c r="E33" i="5"/>
  <c r="DT34" i="5"/>
  <c r="DV33" i="5"/>
  <c r="DU33" i="5"/>
  <c r="N34" i="5"/>
  <c r="P33" i="5"/>
  <c r="O33" i="5"/>
  <c r="CB34" i="5"/>
  <c r="CD33" i="5"/>
  <c r="CC33" i="5"/>
  <c r="AU34" i="5"/>
  <c r="AW33" i="5"/>
  <c r="AV33" i="5"/>
  <c r="BF33" i="4"/>
  <c r="BH32" i="4"/>
  <c r="BG32" i="4"/>
  <c r="AU33" i="4"/>
  <c r="AV32" i="4"/>
  <c r="AW32" i="4"/>
  <c r="AJ33" i="4"/>
  <c r="AK32" i="4"/>
  <c r="AL32" i="4"/>
  <c r="CX33" i="4"/>
  <c r="CZ32" i="4"/>
  <c r="CY32" i="4"/>
  <c r="DI33" i="4"/>
  <c r="DK32" i="4"/>
  <c r="DJ32" i="4"/>
  <c r="CM33" i="4"/>
  <c r="CO32" i="4"/>
  <c r="CN32" i="4"/>
  <c r="Y33" i="4"/>
  <c r="AA32" i="4"/>
  <c r="Z32" i="4"/>
  <c r="BQ33" i="4"/>
  <c r="BS32" i="4"/>
  <c r="BR32" i="4"/>
  <c r="CB33" i="4"/>
  <c r="CD32" i="4"/>
  <c r="CC32" i="4"/>
  <c r="C33" i="4"/>
  <c r="E32" i="4"/>
  <c r="D32" i="4"/>
  <c r="N33" i="4"/>
  <c r="P32" i="4"/>
  <c r="O32" i="4"/>
  <c r="DT33" i="4"/>
  <c r="DV32" i="4"/>
  <c r="DU32" i="4"/>
  <c r="BK32" i="3"/>
  <c r="BM31" i="3"/>
  <c r="BL31" i="3"/>
  <c r="CE32" i="3"/>
  <c r="CG31" i="3"/>
  <c r="CF31" i="3"/>
  <c r="DI32" i="3"/>
  <c r="DJ31" i="3"/>
  <c r="DK31" i="3"/>
  <c r="CO32" i="3"/>
  <c r="CP31" i="3"/>
  <c r="CQ31" i="3"/>
  <c r="AG32" i="3"/>
  <c r="AI31" i="3"/>
  <c r="AH31" i="3"/>
  <c r="BA32" i="3"/>
  <c r="BC31" i="3"/>
  <c r="BB31" i="3"/>
  <c r="CY32" i="3"/>
  <c r="DA31" i="3"/>
  <c r="CZ31" i="3"/>
  <c r="BU32" i="3"/>
  <c r="BW31" i="3"/>
  <c r="BV31" i="3"/>
  <c r="AQ32" i="3"/>
  <c r="AR31" i="3"/>
  <c r="AS31" i="3"/>
  <c r="M32" i="3"/>
  <c r="O31" i="3"/>
  <c r="N31" i="3"/>
  <c r="W32" i="3"/>
  <c r="Y31" i="3"/>
  <c r="X31" i="3"/>
  <c r="DI31" i="2"/>
  <c r="DJ30" i="2"/>
  <c r="DK30" i="2"/>
  <c r="CY31" i="2"/>
  <c r="DA30" i="2"/>
  <c r="CZ30" i="2"/>
  <c r="CO31" i="2"/>
  <c r="CQ30" i="2"/>
  <c r="CP30" i="2"/>
  <c r="CE31" i="2"/>
  <c r="CG30" i="2"/>
  <c r="CF30" i="2"/>
  <c r="BU31" i="2"/>
  <c r="BV30" i="2"/>
  <c r="BW30" i="2"/>
  <c r="BK31" i="2"/>
  <c r="BL30" i="2"/>
  <c r="BM30" i="2"/>
  <c r="BA31" i="2"/>
  <c r="BB30" i="2"/>
  <c r="BC30" i="2"/>
  <c r="AQ31" i="2"/>
  <c r="AS30" i="2"/>
  <c r="AR30" i="2"/>
  <c r="AG31" i="2"/>
  <c r="AI30" i="2"/>
  <c r="AH30" i="2"/>
  <c r="W31" i="2"/>
  <c r="X30" i="2"/>
  <c r="Y30" i="2"/>
  <c r="M31" i="2"/>
  <c r="N30" i="2"/>
  <c r="O30" i="2"/>
  <c r="DS31" i="1"/>
  <c r="DU30" i="1"/>
  <c r="DT30" i="1"/>
  <c r="DI31" i="1"/>
  <c r="DJ30" i="1"/>
  <c r="DK30" i="1"/>
  <c r="CY35" i="1"/>
  <c r="DA34" i="1"/>
  <c r="CZ34" i="1"/>
  <c r="CO31" i="1"/>
  <c r="CQ30" i="1"/>
  <c r="CP30" i="1"/>
  <c r="CE31" i="1"/>
  <c r="CG30" i="1"/>
  <c r="CF30" i="1"/>
  <c r="BU31" i="1"/>
  <c r="BW30" i="1"/>
  <c r="BV30" i="1"/>
  <c r="BK31" i="1"/>
  <c r="BM30" i="1"/>
  <c r="BL30" i="1"/>
  <c r="BA31" i="1"/>
  <c r="BC30" i="1"/>
  <c r="BB30" i="1"/>
  <c r="AQ31" i="1"/>
  <c r="AS30" i="1"/>
  <c r="AR30" i="1"/>
  <c r="AG31" i="1"/>
  <c r="AI30" i="1"/>
  <c r="AH30" i="1"/>
  <c r="W31" i="1"/>
  <c r="Y30" i="1"/>
  <c r="X30" i="1"/>
  <c r="M30" i="1"/>
  <c r="O29" i="1"/>
  <c r="N29" i="1"/>
  <c r="C32" i="3"/>
  <c r="E31" i="3"/>
  <c r="D31" i="3"/>
  <c r="C31" i="2"/>
  <c r="E30" i="2"/>
  <c r="D30" i="2"/>
  <c r="C30" i="1"/>
  <c r="AU35" i="6" l="1"/>
  <c r="AW34" i="6"/>
  <c r="AV34" i="6"/>
  <c r="BQ35" i="6"/>
  <c r="BS34" i="6"/>
  <c r="BR34" i="6"/>
  <c r="BF35" i="6"/>
  <c r="BH34" i="6"/>
  <c r="BG34" i="6"/>
  <c r="CB35" i="6"/>
  <c r="CD34" i="6"/>
  <c r="CC34" i="6"/>
  <c r="C35" i="6"/>
  <c r="E34" i="6"/>
  <c r="D34" i="6"/>
  <c r="Y35" i="6"/>
  <c r="AA34" i="6"/>
  <c r="Z34" i="6"/>
  <c r="N35" i="6"/>
  <c r="P34" i="6"/>
  <c r="O34" i="6"/>
  <c r="AJ35" i="6"/>
  <c r="AL34" i="6"/>
  <c r="AK34" i="6"/>
  <c r="N35" i="5"/>
  <c r="P34" i="5"/>
  <c r="O34" i="5"/>
  <c r="BF35" i="5"/>
  <c r="BH34" i="5"/>
  <c r="BG34" i="5"/>
  <c r="CX35" i="5"/>
  <c r="CZ34" i="5"/>
  <c r="CY34" i="5"/>
  <c r="CB35" i="5"/>
  <c r="CC34" i="5"/>
  <c r="CD34" i="5"/>
  <c r="DI35" i="5"/>
  <c r="DJ34" i="5"/>
  <c r="DK34" i="5"/>
  <c r="AJ35" i="5"/>
  <c r="AL34" i="5"/>
  <c r="AK34" i="5"/>
  <c r="AU35" i="5"/>
  <c r="AV34" i="5"/>
  <c r="AW34" i="5"/>
  <c r="C35" i="5"/>
  <c r="E34" i="5"/>
  <c r="D34" i="5"/>
  <c r="CM35" i="5"/>
  <c r="CN34" i="5"/>
  <c r="CO34" i="5"/>
  <c r="DT35" i="5"/>
  <c r="DU34" i="5"/>
  <c r="DV34" i="5"/>
  <c r="Y35" i="5"/>
  <c r="AA34" i="5"/>
  <c r="Z34" i="5"/>
  <c r="AU34" i="4"/>
  <c r="AV33" i="4"/>
  <c r="AW33" i="4"/>
  <c r="CB34" i="4"/>
  <c r="CD33" i="4"/>
  <c r="CC33" i="4"/>
  <c r="C34" i="4"/>
  <c r="E33" i="4"/>
  <c r="D33" i="4"/>
  <c r="CM34" i="4"/>
  <c r="CO33" i="4"/>
  <c r="CN33" i="4"/>
  <c r="N34" i="4"/>
  <c r="O33" i="4"/>
  <c r="P33" i="4"/>
  <c r="Y34" i="4"/>
  <c r="AA33" i="4"/>
  <c r="Z33" i="4"/>
  <c r="AJ34" i="4"/>
  <c r="AL33" i="4"/>
  <c r="AK33" i="4"/>
  <c r="DT34" i="4"/>
  <c r="DV33" i="4"/>
  <c r="DU33" i="4"/>
  <c r="BQ34" i="4"/>
  <c r="BR33" i="4"/>
  <c r="BS33" i="4"/>
  <c r="CX34" i="4"/>
  <c r="CZ33" i="4"/>
  <c r="CY33" i="4"/>
  <c r="DI34" i="4"/>
  <c r="DK33" i="4"/>
  <c r="DJ33" i="4"/>
  <c r="BF34" i="4"/>
  <c r="BG33" i="4"/>
  <c r="BH33" i="4"/>
  <c r="M33" i="3"/>
  <c r="O32" i="3"/>
  <c r="N32" i="3"/>
  <c r="BA33" i="3"/>
  <c r="BB32" i="3"/>
  <c r="BC32" i="3"/>
  <c r="CE33" i="3"/>
  <c r="CF32" i="3"/>
  <c r="CG32" i="3"/>
  <c r="W33" i="3"/>
  <c r="Y32" i="3"/>
  <c r="X32" i="3"/>
  <c r="CY33" i="3"/>
  <c r="CZ32" i="3"/>
  <c r="DA32" i="3"/>
  <c r="DI33" i="3"/>
  <c r="DK32" i="3"/>
  <c r="DJ32" i="3"/>
  <c r="BU33" i="3"/>
  <c r="BV32" i="3"/>
  <c r="BW32" i="3"/>
  <c r="CO33" i="3"/>
  <c r="CQ32" i="3"/>
  <c r="CP32" i="3"/>
  <c r="AQ33" i="3"/>
  <c r="AS32" i="3"/>
  <c r="AR32" i="3"/>
  <c r="AG33" i="3"/>
  <c r="AH32" i="3"/>
  <c r="AI32" i="3"/>
  <c r="BK33" i="3"/>
  <c r="BL32" i="3"/>
  <c r="BM32" i="3"/>
  <c r="DI32" i="2"/>
  <c r="DK31" i="2"/>
  <c r="DJ31" i="2"/>
  <c r="CY32" i="2"/>
  <c r="CZ31" i="2"/>
  <c r="DA31" i="2"/>
  <c r="CO32" i="2"/>
  <c r="CP31" i="2"/>
  <c r="CQ31" i="2"/>
  <c r="CE32" i="2"/>
  <c r="CF31" i="2"/>
  <c r="CG31" i="2"/>
  <c r="BU32" i="2"/>
  <c r="BW31" i="2"/>
  <c r="BV31" i="2"/>
  <c r="BK32" i="2"/>
  <c r="BM31" i="2"/>
  <c r="BL31" i="2"/>
  <c r="BA32" i="2"/>
  <c r="BB31" i="2"/>
  <c r="BC31" i="2"/>
  <c r="AQ32" i="2"/>
  <c r="AR31" i="2"/>
  <c r="AS31" i="2"/>
  <c r="AG32" i="2"/>
  <c r="AH31" i="2"/>
  <c r="AI31" i="2"/>
  <c r="W32" i="2"/>
  <c r="Y31" i="2"/>
  <c r="X31" i="2"/>
  <c r="M32" i="2"/>
  <c r="O31" i="2"/>
  <c r="N31" i="2"/>
  <c r="DS32" i="1"/>
  <c r="DU31" i="1"/>
  <c r="DT31" i="1"/>
  <c r="DI32" i="1"/>
  <c r="DK31" i="1"/>
  <c r="DJ31" i="1"/>
  <c r="CY36" i="1"/>
  <c r="DA35" i="1"/>
  <c r="CZ35" i="1"/>
  <c r="CO32" i="1"/>
  <c r="CQ31" i="1"/>
  <c r="CP31" i="1"/>
  <c r="CE32" i="1"/>
  <c r="CG31" i="1"/>
  <c r="CF31" i="1"/>
  <c r="BU32" i="1"/>
  <c r="BW31" i="1"/>
  <c r="BV31" i="1"/>
  <c r="BK32" i="1"/>
  <c r="BM31" i="1"/>
  <c r="BL31" i="1"/>
  <c r="BA32" i="1"/>
  <c r="BC31" i="1"/>
  <c r="BB31" i="1"/>
  <c r="AQ32" i="1"/>
  <c r="AS31" i="1"/>
  <c r="AR31" i="1"/>
  <c r="AG32" i="1"/>
  <c r="AI31" i="1"/>
  <c r="AH31" i="1"/>
  <c r="W32" i="1"/>
  <c r="X31" i="1"/>
  <c r="Y31" i="1"/>
  <c r="M31" i="1"/>
  <c r="O30" i="1"/>
  <c r="N30" i="1"/>
  <c r="C33" i="3"/>
  <c r="D32" i="3"/>
  <c r="E32" i="3"/>
  <c r="C32" i="2"/>
  <c r="E31" i="2"/>
  <c r="D31" i="2"/>
  <c r="C31" i="1"/>
  <c r="Y36" i="6" l="1"/>
  <c r="AA35" i="6"/>
  <c r="Z35" i="6"/>
  <c r="BQ36" i="6"/>
  <c r="BS35" i="6"/>
  <c r="BR35" i="6"/>
  <c r="N36" i="6"/>
  <c r="P35" i="6"/>
  <c r="O35" i="6"/>
  <c r="BF36" i="6"/>
  <c r="BH35" i="6"/>
  <c r="BG35" i="6"/>
  <c r="AJ36" i="6"/>
  <c r="AL35" i="6"/>
  <c r="AK35" i="6"/>
  <c r="CB36" i="6"/>
  <c r="CD35" i="6"/>
  <c r="CC35" i="6"/>
  <c r="C36" i="6"/>
  <c r="E35" i="6"/>
  <c r="D35" i="6"/>
  <c r="AU36" i="6"/>
  <c r="AW35" i="6"/>
  <c r="AV35" i="6"/>
  <c r="CM36" i="5"/>
  <c r="CO35" i="5"/>
  <c r="CN35" i="5"/>
  <c r="DI36" i="5"/>
  <c r="DK35" i="5"/>
  <c r="DJ35" i="5"/>
  <c r="N36" i="5"/>
  <c r="P35" i="5"/>
  <c r="O35" i="5"/>
  <c r="DT36" i="5"/>
  <c r="DV35" i="5"/>
  <c r="DU35" i="5"/>
  <c r="AJ36" i="5"/>
  <c r="AK35" i="5"/>
  <c r="AL35" i="5"/>
  <c r="BF36" i="5"/>
  <c r="BG35" i="5"/>
  <c r="BH35" i="5"/>
  <c r="Y36" i="5"/>
  <c r="Z35" i="5"/>
  <c r="AA35" i="5"/>
  <c r="AU36" i="5"/>
  <c r="AW35" i="5"/>
  <c r="AV35" i="5"/>
  <c r="CX36" i="5"/>
  <c r="CY35" i="5"/>
  <c r="CZ35" i="5"/>
  <c r="C36" i="5"/>
  <c r="D35" i="5"/>
  <c r="E35" i="5"/>
  <c r="CB36" i="5"/>
  <c r="CD35" i="5"/>
  <c r="CC35" i="5"/>
  <c r="Y35" i="4"/>
  <c r="AA34" i="4"/>
  <c r="Z34" i="4"/>
  <c r="CB35" i="4"/>
  <c r="CD34" i="4"/>
  <c r="CC34" i="4"/>
  <c r="BF35" i="4"/>
  <c r="BH34" i="4"/>
  <c r="BG34" i="4"/>
  <c r="DT35" i="4"/>
  <c r="DV34" i="4"/>
  <c r="DU34" i="4"/>
  <c r="CM35" i="4"/>
  <c r="CO34" i="4"/>
  <c r="CN34" i="4"/>
  <c r="BQ35" i="4"/>
  <c r="BS34" i="4"/>
  <c r="BR34" i="4"/>
  <c r="N35" i="4"/>
  <c r="P34" i="4"/>
  <c r="O34" i="4"/>
  <c r="AU35" i="4"/>
  <c r="AV34" i="4"/>
  <c r="AW34" i="4"/>
  <c r="CX35" i="4"/>
  <c r="CZ34" i="4"/>
  <c r="CY34" i="4"/>
  <c r="DI35" i="4"/>
  <c r="DK34" i="4"/>
  <c r="DJ34" i="4"/>
  <c r="AJ35" i="4"/>
  <c r="AK34" i="4"/>
  <c r="AL34" i="4"/>
  <c r="C35" i="4"/>
  <c r="E34" i="4"/>
  <c r="D34" i="4"/>
  <c r="AG34" i="3"/>
  <c r="AI33" i="3"/>
  <c r="AH33" i="3"/>
  <c r="DI34" i="3"/>
  <c r="DJ33" i="3"/>
  <c r="DK33" i="3"/>
  <c r="BA34" i="3"/>
  <c r="BC33" i="3"/>
  <c r="BB33" i="3"/>
  <c r="AQ34" i="3"/>
  <c r="AS33" i="3"/>
  <c r="AR33" i="3"/>
  <c r="BK34" i="3"/>
  <c r="BM33" i="3"/>
  <c r="BL33" i="3"/>
  <c r="BU34" i="3"/>
  <c r="BW33" i="3"/>
  <c r="BV33" i="3"/>
  <c r="CE34" i="3"/>
  <c r="CG33" i="3"/>
  <c r="CF33" i="3"/>
  <c r="CO34" i="3"/>
  <c r="CP33" i="3"/>
  <c r="CQ33" i="3"/>
  <c r="W34" i="3"/>
  <c r="Y33" i="3"/>
  <c r="X33" i="3"/>
  <c r="CY34" i="3"/>
  <c r="DA33" i="3"/>
  <c r="CZ33" i="3"/>
  <c r="M34" i="3"/>
  <c r="O33" i="3"/>
  <c r="N33" i="3"/>
  <c r="DI33" i="2"/>
  <c r="DJ32" i="2"/>
  <c r="DK32" i="2"/>
  <c r="CY33" i="2"/>
  <c r="DA32" i="2"/>
  <c r="CZ32" i="2"/>
  <c r="CO33" i="2"/>
  <c r="CQ32" i="2"/>
  <c r="CP32" i="2"/>
  <c r="CE33" i="2"/>
  <c r="CG32" i="2"/>
  <c r="CF32" i="2"/>
  <c r="BU33" i="2"/>
  <c r="BV32" i="2"/>
  <c r="BW32" i="2"/>
  <c r="BK33" i="2"/>
  <c r="BL32" i="2"/>
  <c r="BM32" i="2"/>
  <c r="BA33" i="2"/>
  <c r="BC32" i="2"/>
  <c r="BB32" i="2"/>
  <c r="AQ33" i="2"/>
  <c r="AR32" i="2"/>
  <c r="AS32" i="2"/>
  <c r="AG33" i="2"/>
  <c r="AI32" i="2"/>
  <c r="AH32" i="2"/>
  <c r="W33" i="2"/>
  <c r="X32" i="2"/>
  <c r="Y32" i="2"/>
  <c r="M33" i="2"/>
  <c r="N32" i="2"/>
  <c r="O32" i="2"/>
  <c r="DS33" i="1"/>
  <c r="DU32" i="1"/>
  <c r="DT32" i="1"/>
  <c r="DI33" i="1"/>
  <c r="DJ32" i="1"/>
  <c r="DK32" i="1"/>
  <c r="CY37" i="1"/>
  <c r="CZ36" i="1"/>
  <c r="DA36" i="1"/>
  <c r="CO33" i="1"/>
  <c r="CP32" i="1"/>
  <c r="CQ32" i="1"/>
  <c r="CE33" i="1"/>
  <c r="CG32" i="1"/>
  <c r="CF32" i="1"/>
  <c r="BU33" i="1"/>
  <c r="BW32" i="1"/>
  <c r="BV32" i="1"/>
  <c r="BK33" i="1"/>
  <c r="BM32" i="1"/>
  <c r="BL32" i="1"/>
  <c r="BA33" i="1"/>
  <c r="BC32" i="1"/>
  <c r="BB32" i="1"/>
  <c r="AQ33" i="1"/>
  <c r="AS32" i="1"/>
  <c r="AR32" i="1"/>
  <c r="AG33" i="1"/>
  <c r="AI32" i="1"/>
  <c r="AH32" i="1"/>
  <c r="W33" i="1"/>
  <c r="Y32" i="1"/>
  <c r="X32" i="1"/>
  <c r="M32" i="1"/>
  <c r="O31" i="1"/>
  <c r="N31" i="1"/>
  <c r="C34" i="3"/>
  <c r="E33" i="3"/>
  <c r="D33" i="3"/>
  <c r="C33" i="2"/>
  <c r="E32" i="2"/>
  <c r="D32" i="2"/>
  <c r="C32" i="1"/>
  <c r="CB37" i="6" l="1"/>
  <c r="CD36" i="6"/>
  <c r="CC36" i="6"/>
  <c r="BQ37" i="6"/>
  <c r="BS36" i="6"/>
  <c r="BR36" i="6"/>
  <c r="C37" i="6"/>
  <c r="E36" i="6"/>
  <c r="D36" i="6"/>
  <c r="N37" i="6"/>
  <c r="P36" i="6"/>
  <c r="O36" i="6"/>
  <c r="AU37" i="6"/>
  <c r="AW36" i="6"/>
  <c r="AV36" i="6"/>
  <c r="BF37" i="6"/>
  <c r="BH36" i="6"/>
  <c r="BG36" i="6"/>
  <c r="AJ37" i="6"/>
  <c r="AL36" i="6"/>
  <c r="AK36" i="6"/>
  <c r="Y37" i="6"/>
  <c r="AA36" i="6"/>
  <c r="Z36" i="6"/>
  <c r="CX37" i="5"/>
  <c r="CZ36" i="5"/>
  <c r="CY36" i="5"/>
  <c r="AJ37" i="5"/>
  <c r="AL36" i="5"/>
  <c r="AK36" i="5"/>
  <c r="CM37" i="5"/>
  <c r="CN36" i="5"/>
  <c r="CO36" i="5"/>
  <c r="C37" i="5"/>
  <c r="E36" i="5"/>
  <c r="D36" i="5"/>
  <c r="BF37" i="5"/>
  <c r="BH36" i="5"/>
  <c r="BG36" i="5"/>
  <c r="DI37" i="5"/>
  <c r="DJ36" i="5"/>
  <c r="DK36" i="5"/>
  <c r="Y37" i="5"/>
  <c r="AA36" i="5"/>
  <c r="Z36" i="5"/>
  <c r="N37" i="5"/>
  <c r="P36" i="5"/>
  <c r="O36" i="5"/>
  <c r="CB37" i="5"/>
  <c r="CC36" i="5"/>
  <c r="CD36" i="5"/>
  <c r="AU37" i="5"/>
  <c r="AV36" i="5"/>
  <c r="AW36" i="5"/>
  <c r="DT37" i="5"/>
  <c r="DU36" i="5"/>
  <c r="DV36" i="5"/>
  <c r="CB36" i="4"/>
  <c r="CD35" i="4"/>
  <c r="CC35" i="4"/>
  <c r="DI36" i="4"/>
  <c r="DK35" i="4"/>
  <c r="DJ35" i="4"/>
  <c r="AJ36" i="4"/>
  <c r="AL35" i="4"/>
  <c r="AK35" i="4"/>
  <c r="N36" i="4"/>
  <c r="O35" i="4"/>
  <c r="P35" i="4"/>
  <c r="BF36" i="4"/>
  <c r="BG35" i="4"/>
  <c r="BH35" i="4"/>
  <c r="C36" i="4"/>
  <c r="E35" i="4"/>
  <c r="D35" i="4"/>
  <c r="AU36" i="4"/>
  <c r="AV35" i="4"/>
  <c r="AW35" i="4"/>
  <c r="DT36" i="4"/>
  <c r="DV35" i="4"/>
  <c r="DU35" i="4"/>
  <c r="BQ36" i="4"/>
  <c r="BR35" i="4"/>
  <c r="BS35" i="4"/>
  <c r="CX36" i="4"/>
  <c r="CZ35" i="4"/>
  <c r="CY35" i="4"/>
  <c r="CM36" i="4"/>
  <c r="CO35" i="4"/>
  <c r="CN35" i="4"/>
  <c r="Y36" i="4"/>
  <c r="AA35" i="4"/>
  <c r="Z35" i="4"/>
  <c r="CY35" i="3"/>
  <c r="CZ34" i="3"/>
  <c r="DA34" i="3"/>
  <c r="BU35" i="3"/>
  <c r="BV34" i="3"/>
  <c r="BW34" i="3"/>
  <c r="DI35" i="3"/>
  <c r="DK34" i="3"/>
  <c r="DJ34" i="3"/>
  <c r="M35" i="3"/>
  <c r="O34" i="3"/>
  <c r="N34" i="3"/>
  <c r="CE35" i="3"/>
  <c r="CF34" i="3"/>
  <c r="CG34" i="3"/>
  <c r="BA35" i="3"/>
  <c r="BB34" i="3"/>
  <c r="BC34" i="3"/>
  <c r="CO35" i="3"/>
  <c r="CQ34" i="3"/>
  <c r="CP34" i="3"/>
  <c r="AQ35" i="3"/>
  <c r="AS34" i="3"/>
  <c r="AR34" i="3"/>
  <c r="W35" i="3"/>
  <c r="X34" i="3"/>
  <c r="Y34" i="3"/>
  <c r="BK35" i="3"/>
  <c r="BL34" i="3"/>
  <c r="BM34" i="3"/>
  <c r="AG35" i="3"/>
  <c r="AI34" i="3"/>
  <c r="AH34" i="3"/>
  <c r="DI34" i="2"/>
  <c r="DK33" i="2"/>
  <c r="DJ33" i="2"/>
  <c r="CY34" i="2"/>
  <c r="CZ33" i="2"/>
  <c r="DA33" i="2"/>
  <c r="CO34" i="2"/>
  <c r="CP33" i="2"/>
  <c r="CQ33" i="2"/>
  <c r="CE34" i="2"/>
  <c r="CF33" i="2"/>
  <c r="CG33" i="2"/>
  <c r="BU34" i="2"/>
  <c r="BW33" i="2"/>
  <c r="BV33" i="2"/>
  <c r="BK34" i="2"/>
  <c r="BM33" i="2"/>
  <c r="BL33" i="2"/>
  <c r="BA34" i="2"/>
  <c r="BB33" i="2"/>
  <c r="BC33" i="2"/>
  <c r="AQ34" i="2"/>
  <c r="AR33" i="2"/>
  <c r="AS33" i="2"/>
  <c r="AG34" i="2"/>
  <c r="AH33" i="2"/>
  <c r="AI33" i="2"/>
  <c r="W34" i="2"/>
  <c r="Y33" i="2"/>
  <c r="X33" i="2"/>
  <c r="M34" i="2"/>
  <c r="O33" i="2"/>
  <c r="N33" i="2"/>
  <c r="DS34" i="1"/>
  <c r="DT33" i="1"/>
  <c r="DU33" i="1"/>
  <c r="DI34" i="1"/>
  <c r="DK33" i="1"/>
  <c r="DJ33" i="1"/>
  <c r="CY38" i="1"/>
  <c r="DA37" i="1"/>
  <c r="CZ37" i="1"/>
  <c r="CO34" i="1"/>
  <c r="CQ33" i="1"/>
  <c r="CP33" i="1"/>
  <c r="CE34" i="1"/>
  <c r="CG33" i="1"/>
  <c r="CF33" i="1"/>
  <c r="BU34" i="1"/>
  <c r="BV33" i="1"/>
  <c r="BW33" i="1"/>
  <c r="BK34" i="1"/>
  <c r="BL33" i="1"/>
  <c r="BM33" i="1"/>
  <c r="BA34" i="1"/>
  <c r="BB33" i="1"/>
  <c r="BC33" i="1"/>
  <c r="AQ34" i="1"/>
  <c r="AS33" i="1"/>
  <c r="AR33" i="1"/>
  <c r="AG34" i="1"/>
  <c r="AH33" i="1"/>
  <c r="AI33" i="1"/>
  <c r="W34" i="1"/>
  <c r="X33" i="1"/>
  <c r="Y33" i="1"/>
  <c r="M33" i="1"/>
  <c r="O32" i="1"/>
  <c r="N32" i="1"/>
  <c r="C35" i="3"/>
  <c r="E34" i="3"/>
  <c r="D34" i="3"/>
  <c r="C34" i="2"/>
  <c r="E33" i="2"/>
  <c r="D33" i="2"/>
  <c r="C33" i="1"/>
  <c r="BF38" i="6" l="1"/>
  <c r="BH37" i="6"/>
  <c r="BG37" i="6"/>
  <c r="BQ38" i="6"/>
  <c r="BS37" i="6"/>
  <c r="BR37" i="6"/>
  <c r="AJ38" i="6"/>
  <c r="AL37" i="6"/>
  <c r="AK37" i="6"/>
  <c r="C38" i="6"/>
  <c r="E37" i="6"/>
  <c r="D37" i="6"/>
  <c r="Y38" i="6"/>
  <c r="AA37" i="6"/>
  <c r="Z37" i="6"/>
  <c r="N38" i="6"/>
  <c r="P37" i="6"/>
  <c r="O37" i="6"/>
  <c r="AU38" i="6"/>
  <c r="AW37" i="6"/>
  <c r="AV37" i="6"/>
  <c r="CB38" i="6"/>
  <c r="CD37" i="6"/>
  <c r="CC37" i="6"/>
  <c r="CB38" i="5"/>
  <c r="CD37" i="5"/>
  <c r="CC37" i="5"/>
  <c r="AJ38" i="5"/>
  <c r="AK37" i="5"/>
  <c r="AL37" i="5"/>
  <c r="DT38" i="5"/>
  <c r="DV37" i="5"/>
  <c r="DU37" i="5"/>
  <c r="Y38" i="5"/>
  <c r="Z37" i="5"/>
  <c r="AA37" i="5"/>
  <c r="CM38" i="5"/>
  <c r="CO37" i="5"/>
  <c r="CN37" i="5"/>
  <c r="AU38" i="5"/>
  <c r="AW37" i="5"/>
  <c r="AV37" i="5"/>
  <c r="DK37" i="5"/>
  <c r="DK41" i="5" s="1"/>
  <c r="DJ37" i="5"/>
  <c r="DJ41" i="5" s="1"/>
  <c r="N38" i="5"/>
  <c r="P37" i="5"/>
  <c r="O37" i="5"/>
  <c r="C38" i="5"/>
  <c r="D37" i="5"/>
  <c r="E37" i="5"/>
  <c r="BF38" i="5"/>
  <c r="BG37" i="5"/>
  <c r="BH37" i="5"/>
  <c r="CX38" i="5"/>
  <c r="CY37" i="5"/>
  <c r="CZ37" i="5"/>
  <c r="CX37" i="4"/>
  <c r="CZ36" i="4"/>
  <c r="CY36" i="4"/>
  <c r="C37" i="4"/>
  <c r="E36" i="4"/>
  <c r="D36" i="4"/>
  <c r="DI37" i="4"/>
  <c r="DK36" i="4"/>
  <c r="DJ36" i="4"/>
  <c r="CM37" i="4"/>
  <c r="CO36" i="4"/>
  <c r="CN36" i="4"/>
  <c r="AU37" i="4"/>
  <c r="AV36" i="4"/>
  <c r="AW36" i="4"/>
  <c r="AJ37" i="4"/>
  <c r="AK36" i="4"/>
  <c r="AL36" i="4"/>
  <c r="Y37" i="4"/>
  <c r="Z36" i="4"/>
  <c r="AA36" i="4"/>
  <c r="DT37" i="4"/>
  <c r="DV36" i="4"/>
  <c r="DU36" i="4"/>
  <c r="N37" i="4"/>
  <c r="P36" i="4"/>
  <c r="O36" i="4"/>
  <c r="BQ37" i="4"/>
  <c r="BS36" i="4"/>
  <c r="BR36" i="4"/>
  <c r="BF37" i="4"/>
  <c r="BG36" i="4"/>
  <c r="BH36" i="4"/>
  <c r="CB37" i="4"/>
  <c r="CC36" i="4"/>
  <c r="CD36" i="4"/>
  <c r="AQ36" i="3"/>
  <c r="AR35" i="3"/>
  <c r="AS35" i="3"/>
  <c r="M36" i="3"/>
  <c r="O35" i="3"/>
  <c r="N35" i="3"/>
  <c r="BK36" i="3"/>
  <c r="BM35" i="3"/>
  <c r="BL35" i="3"/>
  <c r="BA36" i="3"/>
  <c r="BC35" i="3"/>
  <c r="BB35" i="3"/>
  <c r="BU36" i="3"/>
  <c r="BW35" i="3"/>
  <c r="BV35" i="3"/>
  <c r="W36" i="3"/>
  <c r="Y35" i="3"/>
  <c r="X35" i="3"/>
  <c r="CE36" i="3"/>
  <c r="CG35" i="3"/>
  <c r="CF35" i="3"/>
  <c r="CY36" i="3"/>
  <c r="DA35" i="3"/>
  <c r="CZ35" i="3"/>
  <c r="AG36" i="3"/>
  <c r="AI35" i="3"/>
  <c r="AH35" i="3"/>
  <c r="CO36" i="3"/>
  <c r="CP35" i="3"/>
  <c r="CQ35" i="3"/>
  <c r="DI36" i="3"/>
  <c r="DJ35" i="3"/>
  <c r="DK35" i="3"/>
  <c r="DI35" i="2"/>
  <c r="DJ34" i="2"/>
  <c r="DK34" i="2"/>
  <c r="CY35" i="2"/>
  <c r="DA34" i="2"/>
  <c r="CZ34" i="2"/>
  <c r="CO35" i="2"/>
  <c r="CQ34" i="2"/>
  <c r="CP34" i="2"/>
  <c r="CE35" i="2"/>
  <c r="CG34" i="2"/>
  <c r="CF34" i="2"/>
  <c r="BU35" i="2"/>
  <c r="BV34" i="2"/>
  <c r="BW34" i="2"/>
  <c r="BK35" i="2"/>
  <c r="BL34" i="2"/>
  <c r="BM34" i="2"/>
  <c r="BA35" i="2"/>
  <c r="BB34" i="2"/>
  <c r="BC34" i="2"/>
  <c r="AQ35" i="2"/>
  <c r="AS34" i="2"/>
  <c r="AR34" i="2"/>
  <c r="AG35" i="2"/>
  <c r="AI34" i="2"/>
  <c r="AH34" i="2"/>
  <c r="W35" i="2"/>
  <c r="X34" i="2"/>
  <c r="Y34" i="2"/>
  <c r="M35" i="2"/>
  <c r="N34" i="2"/>
  <c r="O34" i="2"/>
  <c r="DS35" i="1"/>
  <c r="DU34" i="1"/>
  <c r="DT34" i="1"/>
  <c r="DI35" i="1"/>
  <c r="DJ34" i="1"/>
  <c r="DK34" i="1"/>
  <c r="CY39" i="1"/>
  <c r="DA38" i="1"/>
  <c r="CZ38" i="1"/>
  <c r="CO35" i="1"/>
  <c r="CQ34" i="1"/>
  <c r="CP34" i="1"/>
  <c r="CE35" i="1"/>
  <c r="CG34" i="1"/>
  <c r="CF34" i="1"/>
  <c r="BU35" i="1"/>
  <c r="BW34" i="1"/>
  <c r="BV34" i="1"/>
  <c r="BK35" i="1"/>
  <c r="BM34" i="1"/>
  <c r="BL34" i="1"/>
  <c r="BA35" i="1"/>
  <c r="BC34" i="1"/>
  <c r="BB34" i="1"/>
  <c r="AQ35" i="1"/>
  <c r="AS34" i="1"/>
  <c r="AR34" i="1"/>
  <c r="AG35" i="1"/>
  <c r="AI34" i="1"/>
  <c r="AH34" i="1"/>
  <c r="W35" i="1"/>
  <c r="Y34" i="1"/>
  <c r="X34" i="1"/>
  <c r="M34" i="1"/>
  <c r="O33" i="1"/>
  <c r="N33" i="1"/>
  <c r="C36" i="3"/>
  <c r="E35" i="3"/>
  <c r="D35" i="3"/>
  <c r="C35" i="2"/>
  <c r="E34" i="2"/>
  <c r="D34" i="2"/>
  <c r="C34" i="1"/>
  <c r="N39" i="6" l="1"/>
  <c r="P38" i="6"/>
  <c r="O38" i="6"/>
  <c r="BQ39" i="6"/>
  <c r="BS38" i="6"/>
  <c r="BR38" i="6"/>
  <c r="AU39" i="6"/>
  <c r="AW38" i="6"/>
  <c r="AV38" i="6"/>
  <c r="AJ39" i="6"/>
  <c r="AL38" i="6"/>
  <c r="AK38" i="6"/>
  <c r="CB39" i="6"/>
  <c r="CD38" i="6"/>
  <c r="CC38" i="6"/>
  <c r="C39" i="6"/>
  <c r="E38" i="6"/>
  <c r="D38" i="6"/>
  <c r="Y39" i="6"/>
  <c r="AA38" i="6"/>
  <c r="Z38" i="6"/>
  <c r="BF39" i="6"/>
  <c r="BH38" i="6"/>
  <c r="BG38" i="6"/>
  <c r="N39" i="5"/>
  <c r="P38" i="5"/>
  <c r="O38" i="5"/>
  <c r="CM39" i="5"/>
  <c r="CN38" i="5"/>
  <c r="CO38" i="5"/>
  <c r="AU39" i="5"/>
  <c r="AV38" i="5"/>
  <c r="AW38" i="5"/>
  <c r="AJ39" i="5"/>
  <c r="AL38" i="5"/>
  <c r="AK38" i="5"/>
  <c r="BF39" i="5"/>
  <c r="BH38" i="5"/>
  <c r="BG38" i="5"/>
  <c r="DT39" i="5"/>
  <c r="DU38" i="5"/>
  <c r="DV38" i="5"/>
  <c r="C39" i="5"/>
  <c r="E38" i="5"/>
  <c r="D38" i="5"/>
  <c r="CX39" i="5"/>
  <c r="CZ38" i="5"/>
  <c r="CY38" i="5"/>
  <c r="Y39" i="5"/>
  <c r="AA38" i="5"/>
  <c r="Z38" i="5"/>
  <c r="CB39" i="5"/>
  <c r="CC38" i="5"/>
  <c r="CD38" i="5"/>
  <c r="C38" i="4"/>
  <c r="E37" i="4"/>
  <c r="D37" i="4"/>
  <c r="AJ38" i="4"/>
  <c r="AL37" i="4"/>
  <c r="AK37" i="4"/>
  <c r="BF38" i="4"/>
  <c r="BG37" i="4"/>
  <c r="BH37" i="4"/>
  <c r="Y38" i="4"/>
  <c r="AA37" i="4"/>
  <c r="Z37" i="4"/>
  <c r="DK37" i="4"/>
  <c r="DK41" i="4" s="1"/>
  <c r="DJ37" i="4"/>
  <c r="DJ41" i="4" s="1"/>
  <c r="CB38" i="4"/>
  <c r="CD37" i="4"/>
  <c r="CC37" i="4"/>
  <c r="DT38" i="4"/>
  <c r="DV37" i="4"/>
  <c r="DU37" i="4"/>
  <c r="CM38" i="4"/>
  <c r="CO37" i="4"/>
  <c r="CN37" i="4"/>
  <c r="BQ38" i="4"/>
  <c r="BR37" i="4"/>
  <c r="BS37" i="4"/>
  <c r="N38" i="4"/>
  <c r="O37" i="4"/>
  <c r="P37" i="4"/>
  <c r="AU38" i="4"/>
  <c r="AW37" i="4"/>
  <c r="AV37" i="4"/>
  <c r="CX38" i="4"/>
  <c r="CZ37" i="4"/>
  <c r="CY37" i="4"/>
  <c r="CO37" i="3"/>
  <c r="CQ36" i="3"/>
  <c r="CP36" i="3"/>
  <c r="W37" i="3"/>
  <c r="Y36" i="3"/>
  <c r="X36" i="3"/>
  <c r="M37" i="3"/>
  <c r="O36" i="3"/>
  <c r="N36" i="3"/>
  <c r="CY37" i="3"/>
  <c r="CZ36" i="3"/>
  <c r="DA36" i="3"/>
  <c r="BA37" i="3"/>
  <c r="BB36" i="3"/>
  <c r="BC36" i="3"/>
  <c r="AG37" i="3"/>
  <c r="AH36" i="3"/>
  <c r="AI36" i="3"/>
  <c r="BU37" i="3"/>
  <c r="BV36" i="3"/>
  <c r="BW36" i="3"/>
  <c r="AQ37" i="3"/>
  <c r="AS36" i="3"/>
  <c r="AR36" i="3"/>
  <c r="DI37" i="3"/>
  <c r="DK36" i="3"/>
  <c r="DJ36" i="3"/>
  <c r="CE37" i="3"/>
  <c r="CF36" i="3"/>
  <c r="CG36" i="3"/>
  <c r="BK37" i="3"/>
  <c r="BM36" i="3"/>
  <c r="BL36" i="3"/>
  <c r="DI36" i="2"/>
  <c r="DK35" i="2"/>
  <c r="DJ35" i="2"/>
  <c r="CY36" i="2"/>
  <c r="CZ35" i="2"/>
  <c r="DA35" i="2"/>
  <c r="CO36" i="2"/>
  <c r="CP35" i="2"/>
  <c r="CQ35" i="2"/>
  <c r="CE36" i="2"/>
  <c r="CF35" i="2"/>
  <c r="CG35" i="2"/>
  <c r="BU36" i="2"/>
  <c r="BW35" i="2"/>
  <c r="BV35" i="2"/>
  <c r="BK36" i="2"/>
  <c r="BM35" i="2"/>
  <c r="BL35" i="2"/>
  <c r="BA36" i="2"/>
  <c r="BB35" i="2"/>
  <c r="BC35" i="2"/>
  <c r="AQ36" i="2"/>
  <c r="AR35" i="2"/>
  <c r="AS35" i="2"/>
  <c r="AG36" i="2"/>
  <c r="AH35" i="2"/>
  <c r="AI35" i="2"/>
  <c r="W36" i="2"/>
  <c r="Y35" i="2"/>
  <c r="X35" i="2"/>
  <c r="M36" i="2"/>
  <c r="O35" i="2"/>
  <c r="N35" i="2"/>
  <c r="DS36" i="1"/>
  <c r="DT35" i="1"/>
  <c r="DU35" i="1"/>
  <c r="DI36" i="1"/>
  <c r="DK35" i="1"/>
  <c r="DJ35" i="1"/>
  <c r="CY40" i="1"/>
  <c r="DA39" i="1"/>
  <c r="CZ39" i="1"/>
  <c r="CO36" i="1"/>
  <c r="CQ35" i="1"/>
  <c r="CP35" i="1"/>
  <c r="CE36" i="1"/>
  <c r="CG35" i="1"/>
  <c r="CF35" i="1"/>
  <c r="BU36" i="1"/>
  <c r="BW35" i="1"/>
  <c r="BV35" i="1"/>
  <c r="BK36" i="1"/>
  <c r="BL35" i="1"/>
  <c r="BM35" i="1"/>
  <c r="BA36" i="1"/>
  <c r="BC35" i="1"/>
  <c r="BB35" i="1"/>
  <c r="AQ36" i="1"/>
  <c r="AS35" i="1"/>
  <c r="AR35" i="1"/>
  <c r="AG36" i="1"/>
  <c r="AI35" i="1"/>
  <c r="AH35" i="1"/>
  <c r="W36" i="1"/>
  <c r="X35" i="1"/>
  <c r="Y35" i="1"/>
  <c r="M35" i="1"/>
  <c r="O34" i="1"/>
  <c r="N34" i="1"/>
  <c r="C37" i="3"/>
  <c r="D36" i="3"/>
  <c r="E36" i="3"/>
  <c r="C36" i="2"/>
  <c r="E35" i="2"/>
  <c r="D35" i="2"/>
  <c r="C35" i="1"/>
  <c r="E39" i="6" l="1"/>
  <c r="E41" i="6" s="1"/>
  <c r="D39" i="6"/>
  <c r="D41" i="6" s="1"/>
  <c r="BQ40" i="6"/>
  <c r="BS39" i="6"/>
  <c r="BR39" i="6"/>
  <c r="AA39" i="6"/>
  <c r="AA41" i="6" s="1"/>
  <c r="Z39" i="6"/>
  <c r="Z41" i="6" s="1"/>
  <c r="AU40" i="6"/>
  <c r="AW39" i="6"/>
  <c r="AV39" i="6"/>
  <c r="BH39" i="6"/>
  <c r="BH41" i="6" s="1"/>
  <c r="BG39" i="6"/>
  <c r="BG41" i="6" s="1"/>
  <c r="AJ40" i="6"/>
  <c r="AL39" i="6"/>
  <c r="AK39" i="6"/>
  <c r="CD39" i="6"/>
  <c r="CD41" i="6" s="1"/>
  <c r="CC39" i="6"/>
  <c r="CC41" i="6" s="1"/>
  <c r="N40" i="6"/>
  <c r="P39" i="6"/>
  <c r="O39" i="6"/>
  <c r="D39" i="5"/>
  <c r="D41" i="5" s="1"/>
  <c r="E39" i="5"/>
  <c r="E41" i="5" s="1"/>
  <c r="DT40" i="5"/>
  <c r="DV39" i="5"/>
  <c r="DU39" i="5"/>
  <c r="CM40" i="5"/>
  <c r="CO39" i="5"/>
  <c r="CN39" i="5"/>
  <c r="AJ40" i="5"/>
  <c r="AK39" i="5"/>
  <c r="AL39" i="5"/>
  <c r="CD39" i="5"/>
  <c r="CD41" i="5" s="1"/>
  <c r="CC39" i="5"/>
  <c r="CC41" i="5" s="1"/>
  <c r="AU40" i="5"/>
  <c r="AW39" i="5"/>
  <c r="AV39" i="5"/>
  <c r="CX40" i="5"/>
  <c r="CY39" i="5"/>
  <c r="CZ39" i="5"/>
  <c r="Z39" i="5"/>
  <c r="Z41" i="5" s="1"/>
  <c r="AA39" i="5"/>
  <c r="AA41" i="5" s="1"/>
  <c r="BH39" i="5"/>
  <c r="BH41" i="5" s="1"/>
  <c r="BG39" i="5"/>
  <c r="BG41" i="5" s="1"/>
  <c r="N40" i="5"/>
  <c r="P39" i="5"/>
  <c r="O39" i="5"/>
  <c r="AJ39" i="4"/>
  <c r="AK38" i="4"/>
  <c r="AL38" i="4"/>
  <c r="BQ39" i="4"/>
  <c r="BR38" i="4"/>
  <c r="BS38" i="4"/>
  <c r="N39" i="4"/>
  <c r="P38" i="4"/>
  <c r="O38" i="4"/>
  <c r="CB39" i="4"/>
  <c r="CD38" i="4"/>
  <c r="CC38" i="4"/>
  <c r="BF39" i="4"/>
  <c r="BH38" i="4"/>
  <c r="BG38" i="4"/>
  <c r="AU39" i="4"/>
  <c r="AV38" i="4"/>
  <c r="AW38" i="4"/>
  <c r="DT39" i="4"/>
  <c r="DV38" i="4"/>
  <c r="DU38" i="4"/>
  <c r="Y39" i="4"/>
  <c r="AA38" i="4"/>
  <c r="Z38" i="4"/>
  <c r="CX39" i="4"/>
  <c r="CZ38" i="4"/>
  <c r="CY38" i="4"/>
  <c r="CM39" i="4"/>
  <c r="CN38" i="4"/>
  <c r="CO38" i="4"/>
  <c r="C39" i="4"/>
  <c r="E38" i="4"/>
  <c r="D38" i="4"/>
  <c r="AQ38" i="3"/>
  <c r="AS37" i="3"/>
  <c r="AR37" i="3"/>
  <c r="CE38" i="3"/>
  <c r="CG37" i="3"/>
  <c r="CF37" i="3"/>
  <c r="AG38" i="3"/>
  <c r="AI37" i="3"/>
  <c r="AH37" i="3"/>
  <c r="W38" i="3"/>
  <c r="Y37" i="3"/>
  <c r="X37" i="3"/>
  <c r="CY38" i="3"/>
  <c r="DA37" i="3"/>
  <c r="CZ37" i="3"/>
  <c r="DI38" i="3"/>
  <c r="DJ37" i="3"/>
  <c r="DK37" i="3"/>
  <c r="BA38" i="3"/>
  <c r="BC37" i="3"/>
  <c r="BB37" i="3"/>
  <c r="CO38" i="3"/>
  <c r="CP37" i="3"/>
  <c r="CQ37" i="3"/>
  <c r="BK38" i="3"/>
  <c r="BL37" i="3"/>
  <c r="BM37" i="3"/>
  <c r="BU38" i="3"/>
  <c r="BW37" i="3"/>
  <c r="BV37" i="3"/>
  <c r="M38" i="3"/>
  <c r="O37" i="3"/>
  <c r="N37" i="3"/>
  <c r="DI37" i="2"/>
  <c r="DJ36" i="2"/>
  <c r="DK36" i="2"/>
  <c r="CY37" i="2"/>
  <c r="DA36" i="2"/>
  <c r="CZ36" i="2"/>
  <c r="CO37" i="2"/>
  <c r="CQ36" i="2"/>
  <c r="CP36" i="2"/>
  <c r="CE37" i="2"/>
  <c r="CG36" i="2"/>
  <c r="CF36" i="2"/>
  <c r="BU37" i="2"/>
  <c r="BV36" i="2"/>
  <c r="BW36" i="2"/>
  <c r="BK37" i="2"/>
  <c r="BL36" i="2"/>
  <c r="BM36" i="2"/>
  <c r="BA37" i="2"/>
  <c r="BB36" i="2"/>
  <c r="BC36" i="2"/>
  <c r="AQ37" i="2"/>
  <c r="AS36" i="2"/>
  <c r="AR36" i="2"/>
  <c r="AG37" i="2"/>
  <c r="AI36" i="2"/>
  <c r="AH36" i="2"/>
  <c r="W37" i="2"/>
  <c r="X36" i="2"/>
  <c r="Y36" i="2"/>
  <c r="M37" i="2"/>
  <c r="N36" i="2"/>
  <c r="O36" i="2"/>
  <c r="DS37" i="1"/>
  <c r="DU36" i="1"/>
  <c r="DT36" i="1"/>
  <c r="DI37" i="1"/>
  <c r="DJ36" i="1"/>
  <c r="DK36" i="1"/>
  <c r="CZ40" i="1"/>
  <c r="CZ41" i="1" s="1"/>
  <c r="DA40" i="1"/>
  <c r="DA41" i="1" s="1"/>
  <c r="CO37" i="1"/>
  <c r="CQ36" i="1"/>
  <c r="CP36" i="1"/>
  <c r="CE37" i="1"/>
  <c r="CG36" i="1"/>
  <c r="CF36" i="1"/>
  <c r="BU37" i="1"/>
  <c r="BW36" i="1"/>
  <c r="BV36" i="1"/>
  <c r="BK37" i="1"/>
  <c r="BM36" i="1"/>
  <c r="BL36" i="1"/>
  <c r="BA37" i="1"/>
  <c r="BC36" i="1"/>
  <c r="BB36" i="1"/>
  <c r="AQ37" i="1"/>
  <c r="AS36" i="1"/>
  <c r="AR36" i="1"/>
  <c r="AG37" i="1"/>
  <c r="AI36" i="1"/>
  <c r="AH36" i="1"/>
  <c r="W37" i="1"/>
  <c r="Y36" i="1"/>
  <c r="X36" i="1"/>
  <c r="M36" i="1"/>
  <c r="O35" i="1"/>
  <c r="N35" i="1"/>
  <c r="C38" i="3"/>
  <c r="E37" i="3"/>
  <c r="D37" i="3"/>
  <c r="C37" i="2"/>
  <c r="D36" i="2"/>
  <c r="E36" i="2"/>
  <c r="C36" i="1"/>
  <c r="BS40" i="6" l="1"/>
  <c r="BS41" i="6" s="1"/>
  <c r="BR40" i="6"/>
  <c r="BR41" i="6" s="1"/>
  <c r="AW40" i="6"/>
  <c r="AW41" i="6" s="1"/>
  <c r="AV40" i="6"/>
  <c r="AV41" i="6" s="1"/>
  <c r="P40" i="6"/>
  <c r="P41" i="6" s="1"/>
  <c r="O40" i="6"/>
  <c r="O41" i="6" s="1"/>
  <c r="AL40" i="6"/>
  <c r="AL41" i="6" s="1"/>
  <c r="AK40" i="6"/>
  <c r="AK41" i="6" s="1"/>
  <c r="P40" i="5"/>
  <c r="P41" i="5" s="1"/>
  <c r="O40" i="5"/>
  <c r="O41" i="5" s="1"/>
  <c r="DU40" i="5"/>
  <c r="DU41" i="5" s="1"/>
  <c r="DV40" i="5"/>
  <c r="DV41" i="5" s="1"/>
  <c r="AV40" i="5"/>
  <c r="AV41" i="5" s="1"/>
  <c r="AW40" i="5"/>
  <c r="AW41" i="5" s="1"/>
  <c r="CN40" i="5"/>
  <c r="CN41" i="5" s="1"/>
  <c r="CO40" i="5"/>
  <c r="CO41" i="5" s="1"/>
  <c r="CZ40" i="5"/>
  <c r="CZ41" i="5" s="1"/>
  <c r="CY40" i="5"/>
  <c r="CY41" i="5" s="1"/>
  <c r="AL40" i="5"/>
  <c r="AL41" i="5" s="1"/>
  <c r="AK40" i="5"/>
  <c r="AK41" i="5" s="1"/>
  <c r="AA39" i="4"/>
  <c r="AA41" i="4" s="1"/>
  <c r="Z39" i="4"/>
  <c r="Z41" i="4" s="1"/>
  <c r="CM40" i="4"/>
  <c r="CO39" i="4"/>
  <c r="CN39" i="4"/>
  <c r="BQ40" i="4"/>
  <c r="BR39" i="4"/>
  <c r="BS39" i="4"/>
  <c r="CD39" i="4"/>
  <c r="CD41" i="4" s="1"/>
  <c r="CC39" i="4"/>
  <c r="CC41" i="4" s="1"/>
  <c r="CX40" i="4"/>
  <c r="CZ39" i="4"/>
  <c r="CY39" i="4"/>
  <c r="BG39" i="4"/>
  <c r="BG41" i="4" s="1"/>
  <c r="BH39" i="4"/>
  <c r="BH41" i="4" s="1"/>
  <c r="AJ40" i="4"/>
  <c r="AL39" i="4"/>
  <c r="AK39" i="4"/>
  <c r="AU40" i="4"/>
  <c r="AW39" i="4"/>
  <c r="AV39" i="4"/>
  <c r="E39" i="4"/>
  <c r="E41" i="4" s="1"/>
  <c r="D39" i="4"/>
  <c r="D41" i="4" s="1"/>
  <c r="DT40" i="4"/>
  <c r="DV39" i="4"/>
  <c r="DU39" i="4"/>
  <c r="N40" i="4"/>
  <c r="O39" i="4"/>
  <c r="P39" i="4"/>
  <c r="CO39" i="3"/>
  <c r="CQ38" i="3"/>
  <c r="CP38" i="3"/>
  <c r="BK39" i="3"/>
  <c r="BM38" i="3"/>
  <c r="BL38" i="3"/>
  <c r="AQ39" i="3"/>
  <c r="AS38" i="3"/>
  <c r="AR38" i="3"/>
  <c r="BU39" i="3"/>
  <c r="BV38" i="3"/>
  <c r="BW38" i="3"/>
  <c r="DI39" i="3"/>
  <c r="DK38" i="3"/>
  <c r="DJ38" i="3"/>
  <c r="CE39" i="3"/>
  <c r="CF38" i="3"/>
  <c r="CG38" i="3"/>
  <c r="W39" i="3"/>
  <c r="X38" i="3"/>
  <c r="Y38" i="3"/>
  <c r="CZ38" i="3"/>
  <c r="CZ41" i="3" s="1"/>
  <c r="DA38" i="3"/>
  <c r="DA41" i="3" s="1"/>
  <c r="M39" i="3"/>
  <c r="O38" i="3"/>
  <c r="N38" i="3"/>
  <c r="BA39" i="3"/>
  <c r="BB38" i="3"/>
  <c r="BC38" i="3"/>
  <c r="AG39" i="3"/>
  <c r="AI38" i="3"/>
  <c r="AH38" i="3"/>
  <c r="DI38" i="2"/>
  <c r="DK37" i="2"/>
  <c r="DJ37" i="2"/>
  <c r="CZ37" i="2"/>
  <c r="CZ41" i="2" s="1"/>
  <c r="DA37" i="2"/>
  <c r="DA41" i="2" s="1"/>
  <c r="CO38" i="2"/>
  <c r="CP37" i="2"/>
  <c r="CQ37" i="2"/>
  <c r="CE38" i="2"/>
  <c r="CF37" i="2"/>
  <c r="CG37" i="2"/>
  <c r="BU38" i="2"/>
  <c r="BW37" i="2"/>
  <c r="BV37" i="2"/>
  <c r="BK38" i="2"/>
  <c r="BM37" i="2"/>
  <c r="BL37" i="2"/>
  <c r="BA38" i="2"/>
  <c r="BB37" i="2"/>
  <c r="BC37" i="2"/>
  <c r="AQ38" i="2"/>
  <c r="AR37" i="2"/>
  <c r="AS37" i="2"/>
  <c r="AG38" i="2"/>
  <c r="AH37" i="2"/>
  <c r="AI37" i="2"/>
  <c r="W38" i="2"/>
  <c r="Y37" i="2"/>
  <c r="X37" i="2"/>
  <c r="M38" i="2"/>
  <c r="O37" i="2"/>
  <c r="N37" i="2"/>
  <c r="DS38" i="1"/>
  <c r="DT37" i="1"/>
  <c r="DU37" i="1"/>
  <c r="DK37" i="1"/>
  <c r="DK41" i="1" s="1"/>
  <c r="DJ37" i="1"/>
  <c r="DJ41" i="1" s="1"/>
  <c r="CO38" i="1"/>
  <c r="CQ37" i="1"/>
  <c r="CP37" i="1"/>
  <c r="CE38" i="1"/>
  <c r="CG37" i="1"/>
  <c r="CF37" i="1"/>
  <c r="BU38" i="1"/>
  <c r="BV37" i="1"/>
  <c r="BW37" i="1"/>
  <c r="BK38" i="1"/>
  <c r="BL37" i="1"/>
  <c r="BM37" i="1"/>
  <c r="BA38" i="1"/>
  <c r="BB37" i="1"/>
  <c r="BC37" i="1"/>
  <c r="AQ38" i="1"/>
  <c r="AS37" i="1"/>
  <c r="AR37" i="1"/>
  <c r="AG38" i="1"/>
  <c r="AH37" i="1"/>
  <c r="AI37" i="1"/>
  <c r="W38" i="1"/>
  <c r="X37" i="1"/>
  <c r="Y37" i="1"/>
  <c r="M37" i="1"/>
  <c r="O36" i="1"/>
  <c r="N36" i="1"/>
  <c r="C39" i="3"/>
  <c r="E38" i="3"/>
  <c r="D38" i="3"/>
  <c r="C38" i="2"/>
  <c r="E37" i="2"/>
  <c r="D37" i="2"/>
  <c r="C37" i="1"/>
  <c r="AK40" i="4" l="1"/>
  <c r="AK41" i="4" s="1"/>
  <c r="AL40" i="4"/>
  <c r="AL41" i="4" s="1"/>
  <c r="P40" i="4"/>
  <c r="P41" i="4" s="1"/>
  <c r="O40" i="4"/>
  <c r="O41" i="4" s="1"/>
  <c r="AV40" i="4"/>
  <c r="AV41" i="4" s="1"/>
  <c r="AW40" i="4"/>
  <c r="AW41" i="4" s="1"/>
  <c r="CZ40" i="4"/>
  <c r="CZ41" i="4" s="1"/>
  <c r="CY40" i="4"/>
  <c r="CY41" i="4" s="1"/>
  <c r="CO40" i="4"/>
  <c r="CO41" i="4" s="1"/>
  <c r="CN40" i="4"/>
  <c r="CN41" i="4" s="1"/>
  <c r="BS40" i="4"/>
  <c r="BS41" i="4" s="1"/>
  <c r="BR40" i="4"/>
  <c r="BR41" i="4" s="1"/>
  <c r="DV40" i="4"/>
  <c r="DV41" i="4" s="1"/>
  <c r="DU40" i="4"/>
  <c r="DU41" i="4" s="1"/>
  <c r="AG40" i="3"/>
  <c r="AI39" i="3"/>
  <c r="AH39" i="3"/>
  <c r="DI40" i="3"/>
  <c r="DJ39" i="3"/>
  <c r="DK39" i="3"/>
  <c r="CO40" i="3"/>
  <c r="CP39" i="3"/>
  <c r="CQ39" i="3"/>
  <c r="M40" i="3"/>
  <c r="O39" i="3"/>
  <c r="N39" i="3"/>
  <c r="CE40" i="3"/>
  <c r="CG39" i="3"/>
  <c r="CF39" i="3"/>
  <c r="BK40" i="3"/>
  <c r="BM39" i="3"/>
  <c r="BL39" i="3"/>
  <c r="BW39" i="3"/>
  <c r="BW41" i="3" s="1"/>
  <c r="BV39" i="3"/>
  <c r="BV41" i="3" s="1"/>
  <c r="BC39" i="3"/>
  <c r="BC41" i="3" s="1"/>
  <c r="BB39" i="3"/>
  <c r="BB41" i="3" s="1"/>
  <c r="Y39" i="3"/>
  <c r="Y41" i="3" s="1"/>
  <c r="X39" i="3"/>
  <c r="X41" i="3" s="1"/>
  <c r="AQ40" i="3"/>
  <c r="AR39" i="3"/>
  <c r="AS39" i="3"/>
  <c r="DI39" i="2"/>
  <c r="DJ38" i="2"/>
  <c r="DK38" i="2"/>
  <c r="CO39" i="2"/>
  <c r="CQ38" i="2"/>
  <c r="CP38" i="2"/>
  <c r="CE39" i="2"/>
  <c r="CG38" i="2"/>
  <c r="CF38" i="2"/>
  <c r="BU39" i="2"/>
  <c r="BV38" i="2"/>
  <c r="BW38" i="2"/>
  <c r="BK39" i="2"/>
  <c r="BL38" i="2"/>
  <c r="BM38" i="2"/>
  <c r="BA39" i="2"/>
  <c r="BC38" i="2"/>
  <c r="BB38" i="2"/>
  <c r="AQ39" i="2"/>
  <c r="AR38" i="2"/>
  <c r="AS38" i="2"/>
  <c r="AG39" i="2"/>
  <c r="AI38" i="2"/>
  <c r="AH38" i="2"/>
  <c r="W39" i="2"/>
  <c r="X38" i="2"/>
  <c r="Y38" i="2"/>
  <c r="M39" i="2"/>
  <c r="N38" i="2"/>
  <c r="O38" i="2"/>
  <c r="DS39" i="1"/>
  <c r="DU38" i="1"/>
  <c r="DT38" i="1"/>
  <c r="CO39" i="1"/>
  <c r="CP38" i="1"/>
  <c r="CQ38" i="1"/>
  <c r="CE39" i="1"/>
  <c r="CG38" i="1"/>
  <c r="CF38" i="1"/>
  <c r="BU39" i="1"/>
  <c r="BW38" i="1"/>
  <c r="BV38" i="1"/>
  <c r="BK39" i="1"/>
  <c r="BM38" i="1"/>
  <c r="BL38" i="1"/>
  <c r="BA39" i="1"/>
  <c r="BC38" i="1"/>
  <c r="BB38" i="1"/>
  <c r="AQ39" i="1"/>
  <c r="AS38" i="1"/>
  <c r="AR38" i="1"/>
  <c r="AG39" i="1"/>
  <c r="AI38" i="1"/>
  <c r="AH38" i="1"/>
  <c r="W39" i="1"/>
  <c r="Y38" i="1"/>
  <c r="X38" i="1"/>
  <c r="M38" i="1"/>
  <c r="O37" i="1"/>
  <c r="N37" i="1"/>
  <c r="E39" i="3"/>
  <c r="E41" i="3" s="1"/>
  <c r="D39" i="3"/>
  <c r="D41" i="3" s="1"/>
  <c r="C39" i="2"/>
  <c r="E38" i="2"/>
  <c r="D38" i="2"/>
  <c r="C38" i="1"/>
  <c r="BM40" i="3" l="1"/>
  <c r="BM41" i="3" s="1"/>
  <c r="BL40" i="3"/>
  <c r="BL41" i="3" s="1"/>
  <c r="DK40" i="3"/>
  <c r="DK41" i="3" s="1"/>
  <c r="DJ40" i="3"/>
  <c r="DJ41" i="3" s="1"/>
  <c r="O40" i="3"/>
  <c r="O41" i="3" s="1"/>
  <c r="N40" i="3"/>
  <c r="N41" i="3" s="1"/>
  <c r="AS40" i="3"/>
  <c r="AS41" i="3" s="1"/>
  <c r="AR40" i="3"/>
  <c r="AR41" i="3" s="1"/>
  <c r="CF40" i="3"/>
  <c r="CF41" i="3" s="1"/>
  <c r="CG40" i="3"/>
  <c r="CG41" i="3" s="1"/>
  <c r="AH40" i="3"/>
  <c r="AH41" i="3" s="1"/>
  <c r="AI40" i="3"/>
  <c r="AI41" i="3" s="1"/>
  <c r="CQ40" i="3"/>
  <c r="CQ41" i="3" s="1"/>
  <c r="CP40" i="3"/>
  <c r="CP41" i="3" s="1"/>
  <c r="DI40" i="2"/>
  <c r="DK39" i="2"/>
  <c r="DJ39" i="2"/>
  <c r="CO40" i="2"/>
  <c r="CP39" i="2"/>
  <c r="CQ39" i="2"/>
  <c r="CE40" i="2"/>
  <c r="CF39" i="2"/>
  <c r="CG39" i="2"/>
  <c r="BW39" i="2"/>
  <c r="BW41" i="2" s="1"/>
  <c r="BV39" i="2"/>
  <c r="BV41" i="2" s="1"/>
  <c r="BK40" i="2"/>
  <c r="BM39" i="2"/>
  <c r="BL39" i="2"/>
  <c r="BB39" i="2"/>
  <c r="BB41" i="2" s="1"/>
  <c r="BC39" i="2"/>
  <c r="BC41" i="2" s="1"/>
  <c r="AQ40" i="2"/>
  <c r="AR39" i="2"/>
  <c r="AS39" i="2"/>
  <c r="AG40" i="2"/>
  <c r="AH39" i="2"/>
  <c r="AI39" i="2"/>
  <c r="Y39" i="2"/>
  <c r="Y41" i="2" s="1"/>
  <c r="X39" i="2"/>
  <c r="X41" i="2" s="1"/>
  <c r="M40" i="2"/>
  <c r="O39" i="2"/>
  <c r="N39" i="2"/>
  <c r="DS40" i="1"/>
  <c r="DU39" i="1"/>
  <c r="DT39" i="1"/>
  <c r="CO40" i="1"/>
  <c r="CQ39" i="1"/>
  <c r="CP39" i="1"/>
  <c r="CG39" i="1"/>
  <c r="CG41" i="1" s="1"/>
  <c r="CF39" i="1"/>
  <c r="CF41" i="1" s="1"/>
  <c r="BU40" i="1"/>
  <c r="BV39" i="1"/>
  <c r="BW39" i="1"/>
  <c r="BM39" i="1"/>
  <c r="BM41" i="1" s="1"/>
  <c r="BL39" i="1"/>
  <c r="BL41" i="1" s="1"/>
  <c r="BA40" i="1"/>
  <c r="BC39" i="1"/>
  <c r="BB39" i="1"/>
  <c r="AQ40" i="1"/>
  <c r="AS39" i="1"/>
  <c r="AR39" i="1"/>
  <c r="AI39" i="1"/>
  <c r="AI41" i="1" s="1"/>
  <c r="AH39" i="1"/>
  <c r="AH41" i="1" s="1"/>
  <c r="W40" i="1"/>
  <c r="Y39" i="1"/>
  <c r="X39" i="1"/>
  <c r="M39" i="1"/>
  <c r="O38" i="1"/>
  <c r="N38" i="1"/>
  <c r="E39" i="2"/>
  <c r="E41" i="2" s="1"/>
  <c r="D39" i="2"/>
  <c r="D41" i="2" s="1"/>
  <c r="C39" i="1"/>
  <c r="DJ40" i="2" l="1"/>
  <c r="DJ41" i="2" s="1"/>
  <c r="DK40" i="2"/>
  <c r="DK41" i="2" s="1"/>
  <c r="CQ40" i="2"/>
  <c r="CQ41" i="2" s="1"/>
  <c r="CP40" i="2"/>
  <c r="CP41" i="2" s="1"/>
  <c r="CG40" i="2"/>
  <c r="CG41" i="2" s="1"/>
  <c r="CF40" i="2"/>
  <c r="CF41" i="2" s="1"/>
  <c r="BL40" i="2"/>
  <c r="BL41" i="2" s="1"/>
  <c r="BM40" i="2"/>
  <c r="BM41" i="2" s="1"/>
  <c r="AS40" i="2"/>
  <c r="AS41" i="2" s="1"/>
  <c r="AR40" i="2"/>
  <c r="AR41" i="2" s="1"/>
  <c r="AI40" i="2"/>
  <c r="AI41" i="2" s="1"/>
  <c r="AH40" i="2"/>
  <c r="AH41" i="2" s="1"/>
  <c r="N40" i="2"/>
  <c r="N41" i="2" s="1"/>
  <c r="O40" i="2"/>
  <c r="O41" i="2" s="1"/>
  <c r="DU40" i="1"/>
  <c r="DU41" i="1" s="1"/>
  <c r="DT40" i="1"/>
  <c r="DT41" i="1" s="1"/>
  <c r="CP40" i="1"/>
  <c r="CP41" i="1" s="1"/>
  <c r="CQ40" i="1"/>
  <c r="CQ41" i="1" s="1"/>
  <c r="BW40" i="1"/>
  <c r="BW41" i="1" s="1"/>
  <c r="BV40" i="1"/>
  <c r="BV41" i="1" s="1"/>
  <c r="BC40" i="1"/>
  <c r="BC41" i="1" s="1"/>
  <c r="BB40" i="1"/>
  <c r="BB41" i="1" s="1"/>
  <c r="AS40" i="1"/>
  <c r="AS41" i="1" s="1"/>
  <c r="AR40" i="1"/>
  <c r="AR41" i="1" s="1"/>
  <c r="Y40" i="1"/>
  <c r="Y41" i="1" s="1"/>
  <c r="X40" i="1"/>
  <c r="X41" i="1" s="1"/>
  <c r="O39" i="1"/>
  <c r="O41" i="1" s="1"/>
  <c r="N39" i="1"/>
  <c r="N41" i="1" s="1"/>
  <c r="C40" i="1"/>
  <c r="D41" i="1" l="1"/>
  <c r="E41" i="1"/>
</calcChain>
</file>

<file path=xl/sharedStrings.xml><?xml version="1.0" encoding="utf-8"?>
<sst xmlns="http://schemas.openxmlformats.org/spreadsheetml/2006/main" count="1102" uniqueCount="23">
  <si>
    <t>Installed Capacity (MW) = 1200 MW (6*200 MW)</t>
  </si>
  <si>
    <t>Aux (%) =  1.2%</t>
  </si>
  <si>
    <t>Date</t>
  </si>
  <si>
    <t>Total (MWh)</t>
  </si>
  <si>
    <t>TEESTA - III Hydro Electric Project, Sikkim</t>
  </si>
  <si>
    <t>DECLARED CAPACITY AND PROPOSED SCHEDULE WITH RESPECT TO HARYANA UTILITIES</t>
  </si>
  <si>
    <t>S.No.</t>
  </si>
  <si>
    <t>Plant DC (Ex-Bus)  including Aux Consumption &amp; Free Power (MWH)</t>
  </si>
  <si>
    <t>*DC (Ex-Bus) Haryana Utilities including Aux Consumption &amp; Free Power (MWH)</t>
  </si>
  <si>
    <t>*DC (Ex-Bus)-Haryana Utilities including Aux Consumption &amp; Free Power (MWH)</t>
  </si>
  <si>
    <t>*DC (Ex-Bus) Haryana Utilities is pro rata to Plant DC Ex-Bus (200/1185.6)</t>
  </si>
  <si>
    <t>#Proposed Schedule is without adjustment of free power</t>
  </si>
  <si>
    <t>*DC (Ex-Bus) Haryana Utilities is pro rata to Plant DC</t>
  </si>
  <si>
    <t>Declared Schedule (Ex-bus) to Haryana Utilities (MWH)*</t>
  </si>
  <si>
    <t>DATE</t>
  </si>
  <si>
    <t>EX-BUS SCH (MWh)</t>
  </si>
  <si>
    <t>EX-BUS ACTUAL (MWh)</t>
  </si>
  <si>
    <t>Total Scheduled(MWh)</t>
  </si>
  <si>
    <t>Total Actual(MWh)</t>
  </si>
  <si>
    <t>*DC (Ex-Bus) Haryana Utilities including Aux Consumption &amp; Free Power (MW)</t>
  </si>
  <si>
    <t>*DC (Ex-Bus) Haryana Utilities Excluding Aux Consumption &amp; Free Power (MWH)</t>
  </si>
  <si>
    <t>Proposed Schedule (Ex-bus) to Haryana Utilities (MWH)</t>
  </si>
  <si>
    <t>Declared Schedule (Ex-bus) to Haryana Utilities (MWH)-  Excluding Free power*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</si>
</sst>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0" borderId="0" xfId="1" applyFont="1" applyFill="1"/>
    <xf numFmtId="4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11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5" fontId="2" fillId="0" borderId="10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13" xfId="0" applyFont="1" applyFill="1" applyBorder="1"/>
    <xf numFmtId="43" fontId="2" fillId="0" borderId="0" xfId="0" applyNumberFormat="1" applyFont="1" applyFill="1"/>
    <xf numFmtId="43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marc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17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18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19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20-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21-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SHIR_ERPC\TUL\DC%20&amp;%20Sch%20Haryana%20Utilities%20dt%2029.12.22_Final(v2)%20(1)\DC%20&amp;%20Sch%20Haryana%20Utilities%20dt%2029.12.22_Final(v2)\HARYANA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3">
          <cell r="B103">
            <v>0</v>
          </cell>
          <cell r="C103">
            <v>0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14227.200000000023</v>
          </cell>
          <cell r="C106">
            <v>681.03000000000031</v>
          </cell>
        </row>
        <row r="107">
          <cell r="B107">
            <v>14227.200000000023</v>
          </cell>
          <cell r="C107">
            <v>695.52000000000032</v>
          </cell>
        </row>
        <row r="108">
          <cell r="B108">
            <v>14227.200000000023</v>
          </cell>
          <cell r="C108">
            <v>550.62000000000023</v>
          </cell>
        </row>
        <row r="109">
          <cell r="B109">
            <v>14227.200000000023</v>
          </cell>
          <cell r="C109">
            <v>738.99000000000012</v>
          </cell>
        </row>
        <row r="110">
          <cell r="B110">
            <v>0</v>
          </cell>
        </row>
        <row r="111">
          <cell r="B111">
            <v>14227.200000000023</v>
          </cell>
          <cell r="C111">
            <v>623.06999999999982</v>
          </cell>
        </row>
        <row r="112">
          <cell r="B112">
            <v>14227.200000000023</v>
          </cell>
          <cell r="C112">
            <v>764.34750000000008</v>
          </cell>
        </row>
        <row r="113">
          <cell r="B113">
            <v>14227.200000000023</v>
          </cell>
          <cell r="C113">
            <v>416.5875000000002</v>
          </cell>
        </row>
        <row r="114">
          <cell r="B114">
            <v>14227.200000000023</v>
          </cell>
          <cell r="C114">
            <v>684.65250000000015</v>
          </cell>
        </row>
        <row r="115">
          <cell r="B115">
            <v>14227.200000000023</v>
          </cell>
          <cell r="C115">
            <v>789.7049999999997</v>
          </cell>
        </row>
        <row r="116">
          <cell r="B116">
            <v>14227.200000000023</v>
          </cell>
          <cell r="C116">
            <v>862.15499999999997</v>
          </cell>
        </row>
        <row r="117">
          <cell r="B117">
            <v>14227.200000000023</v>
          </cell>
          <cell r="C117">
            <v>829.55250000000024</v>
          </cell>
        </row>
        <row r="118">
          <cell r="B118">
            <v>14227.200000000023</v>
          </cell>
          <cell r="C118">
            <v>836.79750000000013</v>
          </cell>
        </row>
        <row r="119">
          <cell r="B119">
            <v>14227.200000000023</v>
          </cell>
          <cell r="C119">
            <v>717.25500000000034</v>
          </cell>
        </row>
        <row r="120">
          <cell r="B120">
            <v>14227.200000000023</v>
          </cell>
          <cell r="C120">
            <v>717.25500000000034</v>
          </cell>
        </row>
        <row r="121">
          <cell r="B121">
            <v>14227.200000000023</v>
          </cell>
          <cell r="C121">
            <v>717.25500000000034</v>
          </cell>
        </row>
        <row r="122">
          <cell r="B122">
            <v>14227.200000000023</v>
          </cell>
          <cell r="C122">
            <v>767.97000000000037</v>
          </cell>
        </row>
        <row r="123">
          <cell r="B123">
            <v>14227.200000000023</v>
          </cell>
          <cell r="C123">
            <v>767.97000000000037</v>
          </cell>
        </row>
        <row r="124">
          <cell r="B124">
            <v>14227.200000000023</v>
          </cell>
          <cell r="C124">
            <v>764.05000000000007</v>
          </cell>
        </row>
        <row r="125">
          <cell r="B125">
            <v>21340.799999999963</v>
          </cell>
          <cell r="C125">
            <v>749.89500000000021</v>
          </cell>
        </row>
        <row r="126">
          <cell r="B126">
            <v>21340.799999999963</v>
          </cell>
          <cell r="C126">
            <v>775.25250000000017</v>
          </cell>
        </row>
        <row r="127">
          <cell r="B127">
            <v>21340.799999999963</v>
          </cell>
          <cell r="C127">
            <v>807.85500000000025</v>
          </cell>
        </row>
        <row r="128">
          <cell r="B128">
            <v>21340.799999999963</v>
          </cell>
          <cell r="C128">
            <v>825.97000000000014</v>
          </cell>
        </row>
        <row r="129">
          <cell r="B129">
            <v>23712</v>
          </cell>
          <cell r="C129">
            <v>1032.4524999999981</v>
          </cell>
        </row>
        <row r="130">
          <cell r="B130">
            <v>23712</v>
          </cell>
          <cell r="C130">
            <v>985.3624999999987</v>
          </cell>
        </row>
        <row r="131">
          <cell r="B131">
            <v>23712</v>
          </cell>
          <cell r="C131">
            <v>1054.1874999999991</v>
          </cell>
        </row>
        <row r="132">
          <cell r="B132">
            <v>23712</v>
          </cell>
          <cell r="C132">
            <v>1159.2399999999986</v>
          </cell>
        </row>
        <row r="133">
          <cell r="B133">
            <v>23712</v>
          </cell>
          <cell r="C133">
            <v>1452.6649999999988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IL 2017"/>
      <sheetName val="MAY 2017"/>
      <sheetName val="JUNE 2017"/>
      <sheetName val="JULY 2017"/>
      <sheetName val="AUGUST 2017"/>
      <sheetName val="SEPTEMBER 2017"/>
      <sheetName val="OCTOBER 2017"/>
      <sheetName val="NOVEMBER 2017"/>
      <sheetName val="DECEMBER 2017"/>
      <sheetName val="JANUARY 2018"/>
      <sheetName val="FEBURARY 2018"/>
      <sheetName val="MARCH 2018"/>
    </sheetNames>
    <sheetDataSet>
      <sheetData sheetId="0">
        <row r="4">
          <cell r="S4">
            <v>26400</v>
          </cell>
          <cell r="T4">
            <v>1072.5499999999995</v>
          </cell>
          <cell r="Y4">
            <v>26083.200000000044</v>
          </cell>
          <cell r="Z4">
            <v>590.77499999999998</v>
          </cell>
        </row>
        <row r="5">
          <cell r="S5">
            <v>26400</v>
          </cell>
          <cell r="T5">
            <v>1024.71</v>
          </cell>
          <cell r="Y5">
            <v>26083.200000000044</v>
          </cell>
          <cell r="Z5">
            <v>577.0250000000002</v>
          </cell>
        </row>
        <row r="6">
          <cell r="S6">
            <v>26400</v>
          </cell>
          <cell r="T6">
            <v>865.87750000000051</v>
          </cell>
          <cell r="Y6">
            <v>26083.200000000044</v>
          </cell>
          <cell r="Z6">
            <v>635.255</v>
          </cell>
        </row>
        <row r="7">
          <cell r="S7">
            <v>26400</v>
          </cell>
          <cell r="T7">
            <v>1158.3425000000002</v>
          </cell>
          <cell r="Y7">
            <v>26083.200000000044</v>
          </cell>
          <cell r="Z7">
            <v>705.40250000000015</v>
          </cell>
        </row>
        <row r="8">
          <cell r="S8">
            <v>26400</v>
          </cell>
          <cell r="T8">
            <v>1024.2800000000002</v>
          </cell>
          <cell r="Y8">
            <v>26083.200000000044</v>
          </cell>
          <cell r="Z8">
            <v>652.83999999999992</v>
          </cell>
        </row>
        <row r="9">
          <cell r="S9">
            <v>26400</v>
          </cell>
          <cell r="T9">
            <v>1090.8050000000003</v>
          </cell>
          <cell r="Y9">
            <v>26083.200000000044</v>
          </cell>
          <cell r="Z9">
            <v>701.62500000000034</v>
          </cell>
        </row>
        <row r="10">
          <cell r="S10">
            <v>26400</v>
          </cell>
          <cell r="T10">
            <v>1095.405</v>
          </cell>
          <cell r="Y10">
            <v>26083.200000000044</v>
          </cell>
          <cell r="Z10">
            <v>0</v>
          </cell>
        </row>
        <row r="11">
          <cell r="S11">
            <v>26400</v>
          </cell>
          <cell r="T11">
            <v>1113.1500000000003</v>
          </cell>
          <cell r="Y11">
            <v>31299.840000000062</v>
          </cell>
          <cell r="Z11">
            <v>683.80000000000041</v>
          </cell>
        </row>
        <row r="12">
          <cell r="S12">
            <v>26400</v>
          </cell>
          <cell r="T12">
            <v>1097.7150000000001</v>
          </cell>
          <cell r="Y12">
            <v>31299.840000000062</v>
          </cell>
          <cell r="Z12">
            <v>700.54249999999979</v>
          </cell>
        </row>
        <row r="13">
          <cell r="S13">
            <v>26400</v>
          </cell>
          <cell r="T13">
            <v>975.95499999999993</v>
          </cell>
          <cell r="Y13">
            <v>31299.840000000062</v>
          </cell>
          <cell r="Z13">
            <v>853.55749999999978</v>
          </cell>
        </row>
        <row r="14">
          <cell r="S14">
            <v>26400</v>
          </cell>
          <cell r="T14">
            <v>1233.8274999999999</v>
          </cell>
          <cell r="Y14">
            <v>31299.840000000062</v>
          </cell>
          <cell r="Z14">
            <v>246.92</v>
          </cell>
        </row>
        <row r="15">
          <cell r="S15">
            <v>26400</v>
          </cell>
          <cell r="T15">
            <v>1022.135</v>
          </cell>
          <cell r="Y15">
            <v>31299.840000000062</v>
          </cell>
          <cell r="Z15">
            <v>671.7099999999997</v>
          </cell>
        </row>
        <row r="16">
          <cell r="S16">
            <v>26400</v>
          </cell>
          <cell r="T16">
            <v>948.57749999999999</v>
          </cell>
          <cell r="Y16">
            <v>31299.840000000062</v>
          </cell>
          <cell r="Z16">
            <v>647.43999999999994</v>
          </cell>
        </row>
        <row r="17">
          <cell r="S17">
            <v>26400</v>
          </cell>
          <cell r="T17">
            <v>972.48750000000007</v>
          </cell>
          <cell r="Y17">
            <v>31299.840000000062</v>
          </cell>
          <cell r="Z17">
            <v>572.33499999999992</v>
          </cell>
        </row>
        <row r="18">
          <cell r="S18">
            <v>26400</v>
          </cell>
          <cell r="T18">
            <v>970.96500000000015</v>
          </cell>
          <cell r="Y18">
            <v>31299.840000000062</v>
          </cell>
          <cell r="Z18">
            <v>522.99749999999983</v>
          </cell>
        </row>
        <row r="19">
          <cell r="S19">
            <v>26400</v>
          </cell>
          <cell r="T19">
            <v>893.74749999999983</v>
          </cell>
          <cell r="Y19">
            <v>31299.840000000062</v>
          </cell>
          <cell r="Z19">
            <v>569.5949999999998</v>
          </cell>
        </row>
        <row r="20">
          <cell r="S20">
            <v>26400</v>
          </cell>
          <cell r="T20">
            <v>769.40999999999985</v>
          </cell>
          <cell r="Y20">
            <v>31299.840000000062</v>
          </cell>
          <cell r="Z20">
            <v>1141.7924999999996</v>
          </cell>
        </row>
        <row r="21">
          <cell r="S21">
            <v>26400</v>
          </cell>
          <cell r="T21">
            <v>1026.4750000000008</v>
          </cell>
          <cell r="Y21">
            <v>31299.840000000062</v>
          </cell>
          <cell r="Z21">
            <v>844.8424999999994</v>
          </cell>
        </row>
        <row r="22">
          <cell r="S22">
            <v>26400</v>
          </cell>
          <cell r="T22">
            <v>906.39000000000021</v>
          </cell>
          <cell r="Y22">
            <v>31299.840000000062</v>
          </cell>
          <cell r="Z22">
            <v>753.00749999999971</v>
          </cell>
        </row>
        <row r="23">
          <cell r="S23">
            <v>26400</v>
          </cell>
          <cell r="T23">
            <v>962.7650000000001</v>
          </cell>
          <cell r="Y23">
            <v>31299.840000000062</v>
          </cell>
          <cell r="Z23">
            <v>832.77749999999958</v>
          </cell>
        </row>
        <row r="24">
          <cell r="S24">
            <v>26400</v>
          </cell>
          <cell r="T24">
            <v>962.7650000000001</v>
          </cell>
          <cell r="Y24">
            <v>31299.840000000062</v>
          </cell>
          <cell r="Z24">
            <v>813.35749999999985</v>
          </cell>
        </row>
        <row r="25">
          <cell r="S25">
            <v>26400</v>
          </cell>
          <cell r="T25">
            <v>948.19499999999994</v>
          </cell>
          <cell r="Y25">
            <v>31299.840000000062</v>
          </cell>
          <cell r="Z25">
            <v>792.01749999999981</v>
          </cell>
        </row>
        <row r="26">
          <cell r="S26">
            <v>26400</v>
          </cell>
          <cell r="T26">
            <v>911.14999999999975</v>
          </cell>
          <cell r="Y26">
            <v>31299.840000000062</v>
          </cell>
          <cell r="Z26">
            <v>887.04249999999979</v>
          </cell>
        </row>
        <row r="27">
          <cell r="S27">
            <v>26400</v>
          </cell>
          <cell r="T27">
            <v>923.13249999999982</v>
          </cell>
          <cell r="Y27">
            <v>31299.840000000062</v>
          </cell>
          <cell r="Z27">
            <v>1018.1474999999997</v>
          </cell>
        </row>
        <row r="28">
          <cell r="S28">
            <v>26400</v>
          </cell>
          <cell r="T28">
            <v>997.92750000000001</v>
          </cell>
          <cell r="Y28">
            <v>31299.840000000062</v>
          </cell>
          <cell r="Z28">
            <v>477.2399999999999</v>
          </cell>
        </row>
        <row r="29">
          <cell r="S29">
            <v>26400</v>
          </cell>
          <cell r="T29">
            <v>893.85999999999967</v>
          </cell>
          <cell r="Y29">
            <v>31299.840000000062</v>
          </cell>
          <cell r="Z29">
            <v>869.5424999999999</v>
          </cell>
        </row>
        <row r="30">
          <cell r="S30">
            <v>26400</v>
          </cell>
          <cell r="T30">
            <v>817.43000000000006</v>
          </cell>
          <cell r="Y30">
            <v>31299.840000000062</v>
          </cell>
          <cell r="Z30">
            <v>838.78999999999985</v>
          </cell>
        </row>
        <row r="31">
          <cell r="S31">
            <v>26400</v>
          </cell>
          <cell r="T31">
            <v>799.59750000000031</v>
          </cell>
          <cell r="Y31">
            <v>31299.840000000062</v>
          </cell>
          <cell r="Z31">
            <v>854.00249999999994</v>
          </cell>
        </row>
        <row r="32">
          <cell r="S32">
            <v>26400</v>
          </cell>
          <cell r="T32">
            <v>779.01250000000016</v>
          </cell>
          <cell r="Y32">
            <v>31299.840000000062</v>
          </cell>
          <cell r="Z32">
            <v>816.5074999999996</v>
          </cell>
        </row>
        <row r="33">
          <cell r="S33">
            <v>26400</v>
          </cell>
          <cell r="T33">
            <v>752.43000000000018</v>
          </cell>
          <cell r="Y33">
            <v>31299.840000000062</v>
          </cell>
          <cell r="Z33">
            <v>1009.2524999999998</v>
          </cell>
        </row>
        <row r="34">
          <cell r="S34">
            <v>26400</v>
          </cell>
          <cell r="T34">
            <v>650.76000000000033</v>
          </cell>
          <cell r="Y34">
            <v>31299.840000000062</v>
          </cell>
          <cell r="Z34">
            <v>1050.0600000000002</v>
          </cell>
        </row>
      </sheetData>
      <sheetData sheetId="1">
        <row r="103">
          <cell r="B103">
            <v>23712</v>
          </cell>
          <cell r="C103">
            <v>1503.3849999999995</v>
          </cell>
        </row>
        <row r="104">
          <cell r="B104">
            <v>23712</v>
          </cell>
          <cell r="C104">
            <v>1738.862500000002</v>
          </cell>
        </row>
        <row r="105">
          <cell r="B105">
            <v>23712</v>
          </cell>
          <cell r="C105">
            <v>1807.6899999999991</v>
          </cell>
        </row>
        <row r="106">
          <cell r="B106">
            <v>23712</v>
          </cell>
          <cell r="C106">
            <v>1655.5324999999987</v>
          </cell>
        </row>
        <row r="107">
          <cell r="B107">
            <v>14227.200000000023</v>
          </cell>
          <cell r="C107">
            <v>1369.3049999999989</v>
          </cell>
        </row>
        <row r="108">
          <cell r="B108">
            <v>15649.920000000031</v>
          </cell>
          <cell r="C108">
            <v>1584.5400000000016</v>
          </cell>
        </row>
        <row r="109">
          <cell r="B109">
            <v>15649.920000000031</v>
          </cell>
          <cell r="C109">
            <v>1207.8150000000003</v>
          </cell>
        </row>
        <row r="110">
          <cell r="B110">
            <v>15649.920000000031</v>
          </cell>
          <cell r="C110">
            <v>930.31499999999971</v>
          </cell>
        </row>
        <row r="111">
          <cell r="B111">
            <v>15649.920000000031</v>
          </cell>
          <cell r="C111">
            <v>1551.9300000000019</v>
          </cell>
        </row>
        <row r="112">
          <cell r="B112">
            <v>15649.920000000031</v>
          </cell>
          <cell r="C112">
            <v>1739.580000000002</v>
          </cell>
        </row>
        <row r="113">
          <cell r="B113">
            <v>15649.920000000031</v>
          </cell>
          <cell r="C113">
            <v>1594.6800000000021</v>
          </cell>
        </row>
        <row r="114">
          <cell r="B114">
            <v>15649.920000000031</v>
          </cell>
          <cell r="C114">
            <v>720.18000000000166</v>
          </cell>
        </row>
        <row r="115">
          <cell r="B115">
            <v>0</v>
          </cell>
          <cell r="C115">
            <v>0</v>
          </cell>
        </row>
        <row r="116">
          <cell r="B116">
            <v>0</v>
          </cell>
          <cell r="C116">
            <v>0</v>
          </cell>
        </row>
        <row r="117">
          <cell r="B117">
            <v>0</v>
          </cell>
          <cell r="C117">
            <v>0</v>
          </cell>
        </row>
        <row r="118">
          <cell r="B118">
            <v>0</v>
          </cell>
          <cell r="C118">
            <v>0</v>
          </cell>
        </row>
        <row r="119">
          <cell r="B119">
            <v>0</v>
          </cell>
          <cell r="C119">
            <v>0</v>
          </cell>
        </row>
        <row r="120">
          <cell r="B120">
            <v>0</v>
          </cell>
          <cell r="C120">
            <v>0</v>
          </cell>
        </row>
        <row r="121">
          <cell r="B121">
            <v>0</v>
          </cell>
          <cell r="C121">
            <v>0</v>
          </cell>
        </row>
        <row r="122">
          <cell r="B122">
            <v>0</v>
          </cell>
          <cell r="C122">
            <v>0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28454.400000000045</v>
          </cell>
          <cell r="C127">
            <v>1666.399999999999</v>
          </cell>
        </row>
        <row r="128">
          <cell r="B128">
            <v>0</v>
          </cell>
          <cell r="C128">
            <v>0</v>
          </cell>
        </row>
        <row r="129">
          <cell r="B129">
            <v>28454.400000000045</v>
          </cell>
          <cell r="C129">
            <v>963.63499999999965</v>
          </cell>
        </row>
        <row r="130">
          <cell r="B130">
            <v>0</v>
          </cell>
          <cell r="C130">
            <v>0</v>
          </cell>
        </row>
        <row r="131">
          <cell r="B131">
            <v>28454.400000000045</v>
          </cell>
          <cell r="C131">
            <v>1818.5450000000017</v>
          </cell>
        </row>
        <row r="132">
          <cell r="B132">
            <v>28454.400000000045</v>
          </cell>
          <cell r="C132">
            <v>1876.5100000000016</v>
          </cell>
        </row>
      </sheetData>
      <sheetData sheetId="2">
        <row r="103">
          <cell r="B103">
            <v>28454.400000000045</v>
          </cell>
          <cell r="C103">
            <v>1717.1150000000016</v>
          </cell>
        </row>
        <row r="104">
          <cell r="B104">
            <v>28454.400000000045</v>
          </cell>
          <cell r="C104">
            <v>1746.0950000000016</v>
          </cell>
        </row>
        <row r="105">
          <cell r="B105">
            <v>28454.400000000045</v>
          </cell>
          <cell r="C105">
            <v>1912.7424999999998</v>
          </cell>
        </row>
        <row r="106">
          <cell r="B106">
            <v>28800</v>
          </cell>
          <cell r="C106">
            <v>1651.9325000000013</v>
          </cell>
        </row>
        <row r="107">
          <cell r="B107">
            <v>28800</v>
          </cell>
          <cell r="C107">
            <v>1720.7550000000017</v>
          </cell>
        </row>
        <row r="108">
          <cell r="B108">
            <v>28800</v>
          </cell>
          <cell r="C108">
            <v>1974.3400000000015</v>
          </cell>
        </row>
        <row r="109">
          <cell r="B109">
            <v>28800</v>
          </cell>
          <cell r="C109">
            <v>1706.2450000000019</v>
          </cell>
        </row>
        <row r="110">
          <cell r="B110">
            <v>28800</v>
          </cell>
          <cell r="C110">
            <v>1633.7925000000018</v>
          </cell>
        </row>
        <row r="111">
          <cell r="B111">
            <v>28800</v>
          </cell>
          <cell r="C111">
            <v>1778.7075000000013</v>
          </cell>
        </row>
        <row r="112">
          <cell r="B112">
            <v>28800</v>
          </cell>
          <cell r="C112">
            <v>1941.7050000000011</v>
          </cell>
        </row>
        <row r="113">
          <cell r="B113">
            <v>28800</v>
          </cell>
          <cell r="C113">
            <v>1938.1175000000017</v>
          </cell>
        </row>
        <row r="114">
          <cell r="B114">
            <v>28800</v>
          </cell>
          <cell r="C114">
            <v>1749.7200000000018</v>
          </cell>
        </row>
        <row r="115">
          <cell r="B115">
            <v>28800</v>
          </cell>
          <cell r="C115">
            <v>1706.2400000000014</v>
          </cell>
        </row>
        <row r="116">
          <cell r="B116">
            <v>28800</v>
          </cell>
          <cell r="C116">
            <v>1731.6050000000016</v>
          </cell>
        </row>
        <row r="117">
          <cell r="B117">
            <v>28800</v>
          </cell>
          <cell r="C117">
            <v>2079.3999999999996</v>
          </cell>
        </row>
        <row r="118">
          <cell r="B118">
            <v>28800</v>
          </cell>
          <cell r="C118">
            <v>2412.697500000002</v>
          </cell>
        </row>
        <row r="119">
          <cell r="B119">
            <v>28800</v>
          </cell>
          <cell r="C119">
            <v>2416.335</v>
          </cell>
        </row>
        <row r="120">
          <cell r="B120">
            <v>28800</v>
          </cell>
          <cell r="C120">
            <v>2360.9674999999984</v>
          </cell>
        </row>
        <row r="121">
          <cell r="B121">
            <v>28800</v>
          </cell>
          <cell r="C121">
            <v>2486.9300000000017</v>
          </cell>
        </row>
        <row r="122">
          <cell r="B122">
            <v>28800</v>
          </cell>
          <cell r="C122">
            <v>2512.2875000000017</v>
          </cell>
        </row>
        <row r="123">
          <cell r="B123">
            <v>28800</v>
          </cell>
          <cell r="C123">
            <v>2551.8400000000029</v>
          </cell>
        </row>
        <row r="124">
          <cell r="B124">
            <v>28800</v>
          </cell>
          <cell r="C124">
            <v>2360.9674999999984</v>
          </cell>
        </row>
        <row r="125">
          <cell r="B125">
            <v>28800</v>
          </cell>
          <cell r="C125">
            <v>2360.9674999999984</v>
          </cell>
        </row>
        <row r="126">
          <cell r="B126">
            <v>28800</v>
          </cell>
          <cell r="C126">
            <v>2206.5350000000012</v>
          </cell>
        </row>
        <row r="127">
          <cell r="B127">
            <v>28800</v>
          </cell>
          <cell r="C127">
            <v>2282.6100000000015</v>
          </cell>
        </row>
        <row r="128">
          <cell r="B128">
            <v>28800</v>
          </cell>
          <cell r="C128">
            <v>2418.8300000000008</v>
          </cell>
        </row>
        <row r="129">
          <cell r="B129">
            <v>28800</v>
          </cell>
          <cell r="C129">
            <v>2639.4275000000021</v>
          </cell>
        </row>
        <row r="130">
          <cell r="B130">
            <v>28800</v>
          </cell>
          <cell r="C130">
            <v>2383.8999999999992</v>
          </cell>
        </row>
        <row r="131">
          <cell r="B131">
            <v>28800</v>
          </cell>
          <cell r="C131">
            <v>2361.1325000000015</v>
          </cell>
        </row>
        <row r="132">
          <cell r="B132">
            <v>28800</v>
          </cell>
          <cell r="C132">
            <v>2473.4200000000005</v>
          </cell>
        </row>
        <row r="133">
          <cell r="B133">
            <v>28800</v>
          </cell>
          <cell r="C133">
            <v>2364.7449999999972</v>
          </cell>
        </row>
      </sheetData>
      <sheetData sheetId="3">
        <row r="103">
          <cell r="B103">
            <v>28800</v>
          </cell>
          <cell r="C103">
            <v>2497.6049999999977</v>
          </cell>
        </row>
        <row r="104">
          <cell r="B104">
            <v>28800</v>
          </cell>
          <cell r="C104">
            <v>2667.6474999999955</v>
          </cell>
        </row>
        <row r="105">
          <cell r="B105">
            <v>28800</v>
          </cell>
          <cell r="C105">
            <v>2756.1600000000026</v>
          </cell>
        </row>
        <row r="106">
          <cell r="B106">
            <v>28800</v>
          </cell>
          <cell r="C106">
            <v>2756.1600000000026</v>
          </cell>
        </row>
        <row r="107">
          <cell r="B107">
            <v>28800</v>
          </cell>
          <cell r="C107">
            <v>2756.1600000000026</v>
          </cell>
        </row>
        <row r="108">
          <cell r="B108">
            <v>28800</v>
          </cell>
          <cell r="C108">
            <v>2756.1600000000026</v>
          </cell>
        </row>
        <row r="109">
          <cell r="B109">
            <v>28800</v>
          </cell>
          <cell r="C109">
            <v>2756.1600000000026</v>
          </cell>
        </row>
        <row r="110">
          <cell r="B110">
            <v>28800</v>
          </cell>
          <cell r="C110">
            <v>2756.1600000000026</v>
          </cell>
        </row>
        <row r="111">
          <cell r="B111">
            <v>28800</v>
          </cell>
          <cell r="C111">
            <v>2479.6799999999967</v>
          </cell>
        </row>
        <row r="112">
          <cell r="B112">
            <v>28800</v>
          </cell>
          <cell r="C112">
            <v>2479.6799999999967</v>
          </cell>
        </row>
        <row r="113">
          <cell r="B113">
            <v>28800</v>
          </cell>
          <cell r="C113">
            <v>2479.6799999999967</v>
          </cell>
        </row>
        <row r="114">
          <cell r="B114">
            <v>28800</v>
          </cell>
          <cell r="C114">
            <v>2479.6799999999967</v>
          </cell>
        </row>
        <row r="115">
          <cell r="B115">
            <v>28800</v>
          </cell>
          <cell r="C115">
            <v>2479.6799999999967</v>
          </cell>
        </row>
        <row r="116">
          <cell r="B116">
            <v>28800</v>
          </cell>
          <cell r="C116">
            <v>2479.6799999999967</v>
          </cell>
        </row>
        <row r="117">
          <cell r="B117">
            <v>28800</v>
          </cell>
          <cell r="C117">
            <v>2509.1999999999994</v>
          </cell>
        </row>
        <row r="118">
          <cell r="B118">
            <v>28800</v>
          </cell>
          <cell r="C118">
            <v>2509.1999999999994</v>
          </cell>
        </row>
        <row r="119">
          <cell r="B119">
            <v>28800</v>
          </cell>
          <cell r="C119">
            <v>2509.1999999999994</v>
          </cell>
        </row>
        <row r="120">
          <cell r="B120">
            <v>28800</v>
          </cell>
          <cell r="C120">
            <v>2509.1999999999994</v>
          </cell>
        </row>
        <row r="121">
          <cell r="B121">
            <v>28800</v>
          </cell>
          <cell r="C121">
            <v>2509.1999999999994</v>
          </cell>
        </row>
        <row r="122">
          <cell r="B122">
            <v>28800</v>
          </cell>
          <cell r="C122">
            <v>2509.1999999999994</v>
          </cell>
        </row>
        <row r="123">
          <cell r="B123">
            <v>28800</v>
          </cell>
          <cell r="C123">
            <v>2509.4400000000014</v>
          </cell>
        </row>
        <row r="124">
          <cell r="B124">
            <v>28800</v>
          </cell>
          <cell r="C124">
            <v>2510.8800000000019</v>
          </cell>
        </row>
        <row r="125">
          <cell r="B125">
            <v>28800</v>
          </cell>
          <cell r="C125">
            <v>2509.4400000000014</v>
          </cell>
        </row>
        <row r="126">
          <cell r="B126">
            <v>28800</v>
          </cell>
          <cell r="C126">
            <v>2509.4400000000014</v>
          </cell>
        </row>
        <row r="127">
          <cell r="B127">
            <v>28800</v>
          </cell>
          <cell r="C127">
            <v>2509.4400000000014</v>
          </cell>
        </row>
        <row r="128">
          <cell r="B128">
            <v>28800</v>
          </cell>
          <cell r="C128">
            <v>3093.3599999999969</v>
          </cell>
        </row>
        <row r="129">
          <cell r="B129">
            <v>28800</v>
          </cell>
          <cell r="C129">
            <v>3093.3599999999969</v>
          </cell>
        </row>
        <row r="130">
          <cell r="B130">
            <v>28800</v>
          </cell>
          <cell r="C130">
            <v>3093.3599999999969</v>
          </cell>
        </row>
        <row r="131">
          <cell r="B131">
            <v>28800</v>
          </cell>
          <cell r="C131">
            <v>3093.3599999999969</v>
          </cell>
        </row>
        <row r="132">
          <cell r="B132">
            <v>28800</v>
          </cell>
          <cell r="C132">
            <v>3093.3599999999969</v>
          </cell>
        </row>
      </sheetData>
      <sheetData sheetId="4">
        <row r="103">
          <cell r="B103">
            <v>28800</v>
          </cell>
          <cell r="C103">
            <v>3093.3599999999969</v>
          </cell>
        </row>
        <row r="104">
          <cell r="B104">
            <v>28800</v>
          </cell>
          <cell r="C104">
            <v>3093.3599999999969</v>
          </cell>
        </row>
        <row r="105">
          <cell r="B105">
            <v>28800</v>
          </cell>
          <cell r="C105">
            <v>3093.3599999999969</v>
          </cell>
        </row>
        <row r="106">
          <cell r="B106">
            <v>28800</v>
          </cell>
          <cell r="C106">
            <v>3093.3599999999969</v>
          </cell>
        </row>
        <row r="107">
          <cell r="B107">
            <v>28800</v>
          </cell>
          <cell r="C107">
            <v>3093.3599999999969</v>
          </cell>
        </row>
        <row r="108">
          <cell r="B108">
            <v>28800</v>
          </cell>
          <cell r="C108">
            <v>3093.3599999999969</v>
          </cell>
        </row>
        <row r="109">
          <cell r="B109">
            <v>28800</v>
          </cell>
          <cell r="C109">
            <v>3093.3599999999969</v>
          </cell>
        </row>
        <row r="110">
          <cell r="B110">
            <v>28800</v>
          </cell>
          <cell r="C110">
            <v>3093.3599999999969</v>
          </cell>
        </row>
        <row r="111">
          <cell r="B111">
            <v>28800</v>
          </cell>
          <cell r="C111">
            <v>3093.3599999999969</v>
          </cell>
        </row>
        <row r="112">
          <cell r="B112">
            <v>28800</v>
          </cell>
          <cell r="C112">
            <v>3093.3599999999969</v>
          </cell>
        </row>
        <row r="113">
          <cell r="B113">
            <v>28800</v>
          </cell>
          <cell r="C113">
            <v>3093.3599999999969</v>
          </cell>
        </row>
        <row r="114">
          <cell r="B114">
            <v>28800</v>
          </cell>
          <cell r="C114">
            <v>3093.3599999999969</v>
          </cell>
        </row>
        <row r="115">
          <cell r="B115">
            <v>28800</v>
          </cell>
          <cell r="C115">
            <v>3093.3599999999969</v>
          </cell>
        </row>
        <row r="116">
          <cell r="B116">
            <v>28800</v>
          </cell>
          <cell r="C116">
            <v>3093.3599999999969</v>
          </cell>
        </row>
        <row r="117">
          <cell r="B117">
            <v>28800</v>
          </cell>
          <cell r="C117">
            <v>3093.3599999999969</v>
          </cell>
        </row>
        <row r="118">
          <cell r="B118">
            <v>28800</v>
          </cell>
          <cell r="C118">
            <v>3093.3599999999969</v>
          </cell>
        </row>
        <row r="119">
          <cell r="B119">
            <v>28800</v>
          </cell>
          <cell r="C119">
            <v>3093.3599999999969</v>
          </cell>
        </row>
        <row r="120">
          <cell r="B120">
            <v>28800</v>
          </cell>
          <cell r="C120">
            <v>3093.3599999999969</v>
          </cell>
        </row>
        <row r="121">
          <cell r="B121">
            <v>28800</v>
          </cell>
          <cell r="C121">
            <v>3093.3599999999969</v>
          </cell>
        </row>
        <row r="122">
          <cell r="B122">
            <v>28800</v>
          </cell>
          <cell r="C122">
            <v>3093.3599999999969</v>
          </cell>
        </row>
        <row r="123">
          <cell r="B123">
            <v>28800</v>
          </cell>
          <cell r="C123">
            <v>3093.3599999999969</v>
          </cell>
        </row>
        <row r="124">
          <cell r="B124">
            <v>28800</v>
          </cell>
          <cell r="C124">
            <v>3093.3599999999969</v>
          </cell>
        </row>
        <row r="125">
          <cell r="B125">
            <v>28800</v>
          </cell>
          <cell r="C125">
            <v>3093.3599999999969</v>
          </cell>
        </row>
        <row r="126">
          <cell r="B126">
            <v>28800</v>
          </cell>
          <cell r="C126">
            <v>3093.3599999999969</v>
          </cell>
        </row>
        <row r="127">
          <cell r="B127">
            <v>28800</v>
          </cell>
          <cell r="C127">
            <v>3093.3599999999969</v>
          </cell>
        </row>
        <row r="128">
          <cell r="B128">
            <v>28800</v>
          </cell>
          <cell r="C128">
            <v>3093.3599999999969</v>
          </cell>
        </row>
        <row r="129">
          <cell r="B129">
            <v>28800</v>
          </cell>
          <cell r="C129">
            <v>3093.3599999999969</v>
          </cell>
        </row>
        <row r="130">
          <cell r="B130">
            <v>28800</v>
          </cell>
          <cell r="C130">
            <v>3093.3599999999969</v>
          </cell>
        </row>
        <row r="131">
          <cell r="B131">
            <v>28800</v>
          </cell>
          <cell r="C131">
            <v>3093.3599999999969</v>
          </cell>
        </row>
        <row r="132">
          <cell r="B132">
            <v>28800</v>
          </cell>
          <cell r="C132">
            <v>4222.08</v>
          </cell>
        </row>
        <row r="133">
          <cell r="B133">
            <v>28800</v>
          </cell>
          <cell r="C133">
            <v>3375.5399999999968</v>
          </cell>
        </row>
      </sheetData>
      <sheetData sheetId="5">
        <row r="103">
          <cell r="B103">
            <v>31680</v>
          </cell>
          <cell r="C103">
            <v>3093.3599999999969</v>
          </cell>
        </row>
        <row r="104">
          <cell r="B104">
            <v>31680</v>
          </cell>
          <cell r="C104">
            <v>3093.3599999999969</v>
          </cell>
        </row>
        <row r="105">
          <cell r="B105">
            <v>26400</v>
          </cell>
          <cell r="C105">
            <v>3093.3599999999969</v>
          </cell>
        </row>
        <row r="106">
          <cell r="B106">
            <v>26400</v>
          </cell>
          <cell r="C106">
            <v>3093.3599999999969</v>
          </cell>
        </row>
        <row r="107">
          <cell r="B107">
            <v>26400</v>
          </cell>
          <cell r="C107">
            <v>3093.3599999999969</v>
          </cell>
        </row>
        <row r="108">
          <cell r="B108">
            <v>26400</v>
          </cell>
          <cell r="C108">
            <v>3093.3599999999969</v>
          </cell>
        </row>
        <row r="109">
          <cell r="B109">
            <v>26400</v>
          </cell>
          <cell r="C109">
            <v>3093.3599999999969</v>
          </cell>
        </row>
        <row r="110">
          <cell r="B110">
            <v>26400</v>
          </cell>
          <cell r="C110">
            <v>3093.3599999999969</v>
          </cell>
        </row>
        <row r="111">
          <cell r="B111">
            <v>26400</v>
          </cell>
          <cell r="C111">
            <v>3093.3599999999969</v>
          </cell>
        </row>
        <row r="112">
          <cell r="B112">
            <v>26400</v>
          </cell>
          <cell r="C112">
            <v>3093.3599999999969</v>
          </cell>
        </row>
        <row r="113">
          <cell r="B113">
            <v>26400</v>
          </cell>
          <cell r="C113">
            <v>3093.3599999999969</v>
          </cell>
        </row>
        <row r="114">
          <cell r="B114">
            <v>31680</v>
          </cell>
          <cell r="C114">
            <v>3093.3599999999969</v>
          </cell>
        </row>
        <row r="115">
          <cell r="B115">
            <v>31680</v>
          </cell>
          <cell r="C115">
            <v>3093.3599999999969</v>
          </cell>
        </row>
        <row r="116">
          <cell r="B116">
            <v>31680</v>
          </cell>
        </row>
        <row r="117">
          <cell r="B117">
            <v>31680</v>
          </cell>
          <cell r="C117">
            <v>3093.3599999999969</v>
          </cell>
        </row>
        <row r="118">
          <cell r="B118">
            <v>31680</v>
          </cell>
          <cell r="C118">
            <v>3093.3599999999969</v>
          </cell>
        </row>
        <row r="119">
          <cell r="B119">
            <v>31680</v>
          </cell>
        </row>
        <row r="120">
          <cell r="B120">
            <v>31680</v>
          </cell>
          <cell r="C120">
            <v>3093.3599999999969</v>
          </cell>
        </row>
        <row r="121">
          <cell r="B121">
            <v>31680</v>
          </cell>
          <cell r="C121">
            <v>3093.3599999999969</v>
          </cell>
        </row>
        <row r="122">
          <cell r="B122">
            <v>31680</v>
          </cell>
          <cell r="C122">
            <v>3093.3599999999969</v>
          </cell>
        </row>
        <row r="123">
          <cell r="B123">
            <v>31680</v>
          </cell>
          <cell r="C123">
            <v>3093.3599999999969</v>
          </cell>
        </row>
        <row r="124">
          <cell r="B124">
            <v>31680</v>
          </cell>
          <cell r="C124">
            <v>3093.3599999999969</v>
          </cell>
        </row>
        <row r="125">
          <cell r="B125">
            <v>31680</v>
          </cell>
          <cell r="C125">
            <v>3093.3599999999969</v>
          </cell>
        </row>
        <row r="126">
          <cell r="B126">
            <v>31680</v>
          </cell>
          <cell r="C126">
            <v>3093.3599999999969</v>
          </cell>
        </row>
        <row r="127">
          <cell r="B127">
            <v>31680</v>
          </cell>
          <cell r="C127">
            <v>3093.3599999999969</v>
          </cell>
        </row>
        <row r="128">
          <cell r="B128">
            <v>31680</v>
          </cell>
          <cell r="C128">
            <v>3093.3599999999969</v>
          </cell>
        </row>
        <row r="129">
          <cell r="B129">
            <v>31680</v>
          </cell>
          <cell r="C129">
            <v>3093.3599999999969</v>
          </cell>
        </row>
        <row r="130">
          <cell r="B130">
            <v>31680</v>
          </cell>
          <cell r="C130">
            <v>3093.3599999999969</v>
          </cell>
        </row>
        <row r="131">
          <cell r="B131">
            <v>31680</v>
          </cell>
          <cell r="C131">
            <v>3093.3599999999969</v>
          </cell>
        </row>
        <row r="132">
          <cell r="B132">
            <v>31680</v>
          </cell>
          <cell r="C132">
            <v>3093.3599999999969</v>
          </cell>
        </row>
        <row r="133">
          <cell r="B133">
            <v>31680</v>
          </cell>
          <cell r="C133">
            <v>2992.5199999999936</v>
          </cell>
        </row>
      </sheetData>
      <sheetData sheetId="6">
        <row r="102">
          <cell r="B102">
            <v>31680</v>
          </cell>
          <cell r="C102">
            <v>3093.5999999999949</v>
          </cell>
        </row>
        <row r="103">
          <cell r="B103">
            <v>31680</v>
          </cell>
          <cell r="C103">
            <v>3093.5999999999949</v>
          </cell>
        </row>
        <row r="104">
          <cell r="B104">
            <v>31680</v>
          </cell>
          <cell r="C104">
            <v>3093.5999999999949</v>
          </cell>
        </row>
        <row r="105">
          <cell r="B105">
            <v>31680</v>
          </cell>
          <cell r="C105">
            <v>3093.5999999999949</v>
          </cell>
        </row>
        <row r="106">
          <cell r="B106">
            <v>31680</v>
          </cell>
          <cell r="C106">
            <v>2255.7499999999973</v>
          </cell>
        </row>
        <row r="107">
          <cell r="B107">
            <v>31680</v>
          </cell>
          <cell r="C107">
            <v>3093.5999999999949</v>
          </cell>
        </row>
        <row r="108">
          <cell r="B108">
            <v>31680</v>
          </cell>
          <cell r="C108">
            <v>3093.5999999999949</v>
          </cell>
        </row>
        <row r="109">
          <cell r="B109">
            <v>31680</v>
          </cell>
          <cell r="C109">
            <v>3093.5999999999949</v>
          </cell>
        </row>
        <row r="110">
          <cell r="B110">
            <v>31680</v>
          </cell>
          <cell r="C110">
            <v>3093.5999999999949</v>
          </cell>
        </row>
        <row r="111">
          <cell r="B111">
            <v>31680</v>
          </cell>
          <cell r="C111">
            <v>3093.5999999999949</v>
          </cell>
        </row>
        <row r="112">
          <cell r="B112">
            <v>31680</v>
          </cell>
          <cell r="C112">
            <v>3093.5999999999949</v>
          </cell>
        </row>
        <row r="113">
          <cell r="B113">
            <v>31680</v>
          </cell>
          <cell r="C113">
            <v>3093.5999999999949</v>
          </cell>
        </row>
        <row r="114">
          <cell r="B114">
            <v>26400</v>
          </cell>
          <cell r="C114">
            <v>3093.3599999999969</v>
          </cell>
        </row>
        <row r="115">
          <cell r="B115">
            <v>31680</v>
          </cell>
          <cell r="C115">
            <v>3093.5999999999949</v>
          </cell>
        </row>
        <row r="116">
          <cell r="B116">
            <v>31680</v>
          </cell>
          <cell r="C116">
            <v>3093.5999999999949</v>
          </cell>
        </row>
        <row r="117">
          <cell r="B117">
            <v>31680</v>
          </cell>
          <cell r="C117">
            <v>3093.5999999999949</v>
          </cell>
        </row>
        <row r="118">
          <cell r="B118">
            <v>31680</v>
          </cell>
          <cell r="C118">
            <v>3093.5999999999949</v>
          </cell>
        </row>
        <row r="119">
          <cell r="B119">
            <v>31680</v>
          </cell>
          <cell r="C119">
            <v>3093.5999999999949</v>
          </cell>
        </row>
        <row r="120">
          <cell r="B120">
            <v>31680</v>
          </cell>
          <cell r="C120">
            <v>3093.5999999999949</v>
          </cell>
        </row>
        <row r="121">
          <cell r="B121">
            <v>31680</v>
          </cell>
          <cell r="C121">
            <v>3093.5999999999949</v>
          </cell>
        </row>
        <row r="122">
          <cell r="B122">
            <v>31680</v>
          </cell>
          <cell r="C122">
            <v>3093.5999999999949</v>
          </cell>
        </row>
        <row r="123">
          <cell r="B123">
            <v>31680</v>
          </cell>
          <cell r="C123">
            <v>3093.5999999999949</v>
          </cell>
        </row>
        <row r="124">
          <cell r="B124">
            <v>31680</v>
          </cell>
          <cell r="C124">
            <v>3093.5999999999949</v>
          </cell>
        </row>
        <row r="125">
          <cell r="B125">
            <v>31680</v>
          </cell>
          <cell r="C125">
            <v>2037.8899999999967</v>
          </cell>
        </row>
        <row r="126">
          <cell r="B126">
            <v>31680</v>
          </cell>
          <cell r="C126">
            <v>3093.5999999999949</v>
          </cell>
        </row>
        <row r="127">
          <cell r="B127">
            <v>31680</v>
          </cell>
          <cell r="C127">
            <v>3093.5999999999949</v>
          </cell>
        </row>
        <row r="128">
          <cell r="B128">
            <v>31680</v>
          </cell>
          <cell r="C128">
            <v>3093.5999999999949</v>
          </cell>
        </row>
        <row r="129">
          <cell r="B129">
            <v>31680</v>
          </cell>
          <cell r="C129">
            <v>3093.5999999999949</v>
          </cell>
        </row>
        <row r="130">
          <cell r="B130">
            <v>31680</v>
          </cell>
          <cell r="C130">
            <v>3093.5999999999949</v>
          </cell>
        </row>
        <row r="131">
          <cell r="B131">
            <v>31680</v>
          </cell>
          <cell r="C131">
            <v>3093.5999999999949</v>
          </cell>
        </row>
      </sheetData>
      <sheetData sheetId="7">
        <row r="103">
          <cell r="B103">
            <v>31680</v>
          </cell>
          <cell r="C103">
            <v>3093.5999999999949</v>
          </cell>
        </row>
        <row r="104">
          <cell r="B104">
            <v>31680</v>
          </cell>
          <cell r="C104">
            <v>3093.5999999999949</v>
          </cell>
        </row>
        <row r="105">
          <cell r="B105">
            <v>31680</v>
          </cell>
          <cell r="C105">
            <v>3093.5999999999949</v>
          </cell>
        </row>
        <row r="106">
          <cell r="B106">
            <v>31680</v>
          </cell>
          <cell r="C106">
            <v>3093.5999999999949</v>
          </cell>
        </row>
        <row r="107">
          <cell r="B107">
            <v>31680</v>
          </cell>
          <cell r="C107">
            <v>3093.5999999999949</v>
          </cell>
        </row>
        <row r="108">
          <cell r="B108">
            <v>31680</v>
          </cell>
          <cell r="C108">
            <v>3093.5999999999949</v>
          </cell>
        </row>
        <row r="109">
          <cell r="B109">
            <v>31680</v>
          </cell>
          <cell r="C109">
            <v>3093.5999999999949</v>
          </cell>
        </row>
        <row r="110">
          <cell r="B110">
            <v>31680</v>
          </cell>
          <cell r="C110">
            <v>3093.5999999999949</v>
          </cell>
        </row>
        <row r="111">
          <cell r="B111">
            <v>31680</v>
          </cell>
          <cell r="C111">
            <v>3093.5999999999949</v>
          </cell>
        </row>
        <row r="112">
          <cell r="B112">
            <v>31680</v>
          </cell>
          <cell r="C112">
            <v>3093.5999999999949</v>
          </cell>
        </row>
        <row r="113">
          <cell r="B113">
            <v>31680</v>
          </cell>
          <cell r="C113">
            <v>2626.9900000000011</v>
          </cell>
        </row>
        <row r="114">
          <cell r="B114">
            <v>31680</v>
          </cell>
          <cell r="C114">
            <v>3094.0800000000013</v>
          </cell>
        </row>
        <row r="115">
          <cell r="B115">
            <v>31680</v>
          </cell>
          <cell r="C115">
            <v>2725.3499999999972</v>
          </cell>
        </row>
        <row r="116">
          <cell r="B116">
            <v>31680</v>
          </cell>
          <cell r="C116">
            <v>2725.3499999999972</v>
          </cell>
        </row>
        <row r="117">
          <cell r="B117">
            <v>31680</v>
          </cell>
          <cell r="C117">
            <v>2725.3499999999972</v>
          </cell>
        </row>
        <row r="118">
          <cell r="B118">
            <v>31680</v>
          </cell>
          <cell r="C118">
            <v>3094.0800000000013</v>
          </cell>
        </row>
        <row r="119">
          <cell r="B119">
            <v>31680</v>
          </cell>
          <cell r="C119">
            <v>2683.3400000000024</v>
          </cell>
        </row>
        <row r="120">
          <cell r="B120">
            <v>31680</v>
          </cell>
          <cell r="C120">
            <v>2257.3399999999988</v>
          </cell>
        </row>
        <row r="121">
          <cell r="B121">
            <v>31680</v>
          </cell>
          <cell r="C121">
            <v>2358.2200000000021</v>
          </cell>
        </row>
        <row r="122">
          <cell r="B122">
            <v>31680</v>
          </cell>
          <cell r="C122">
            <v>2358.2200000000021</v>
          </cell>
        </row>
        <row r="123">
          <cell r="B123">
            <v>31680</v>
          </cell>
          <cell r="C123">
            <v>2571.5050000000019</v>
          </cell>
        </row>
        <row r="124">
          <cell r="B124">
            <v>31680</v>
          </cell>
          <cell r="C124">
            <v>2155.8375000000005</v>
          </cell>
        </row>
        <row r="125">
          <cell r="B125">
            <v>31680</v>
          </cell>
          <cell r="C125">
            <v>1994.2425000000023</v>
          </cell>
        </row>
        <row r="126">
          <cell r="B126">
            <v>31680</v>
          </cell>
          <cell r="C126">
            <v>2398.0900000000029</v>
          </cell>
        </row>
        <row r="127">
          <cell r="B127">
            <v>31680</v>
          </cell>
          <cell r="C127">
            <v>2319.3775000000032</v>
          </cell>
        </row>
        <row r="128">
          <cell r="B128">
            <v>31680</v>
          </cell>
          <cell r="C128">
            <v>2180.4350000000022</v>
          </cell>
        </row>
        <row r="129">
          <cell r="B129">
            <v>31680</v>
          </cell>
          <cell r="C129">
            <v>2126.4424999999992</v>
          </cell>
        </row>
        <row r="130">
          <cell r="B130">
            <v>31680</v>
          </cell>
          <cell r="C130">
            <v>1957.2649999999987</v>
          </cell>
        </row>
        <row r="131">
          <cell r="B131">
            <v>31680</v>
          </cell>
          <cell r="C131">
            <v>1877.3549999999996</v>
          </cell>
        </row>
        <row r="132">
          <cell r="B132">
            <v>31680</v>
          </cell>
          <cell r="C132">
            <v>2044.8124999999986</v>
          </cell>
        </row>
        <row r="133">
          <cell r="B133">
            <v>31680</v>
          </cell>
          <cell r="C133">
            <v>1826.3549999999987</v>
          </cell>
        </row>
      </sheetData>
      <sheetData sheetId="8">
        <row r="103">
          <cell r="B103">
            <v>31680</v>
          </cell>
          <cell r="C103">
            <v>1715.2699999999998</v>
          </cell>
        </row>
        <row r="104">
          <cell r="B104">
            <v>31680</v>
          </cell>
          <cell r="C104">
            <v>1586.9024999999986</v>
          </cell>
        </row>
        <row r="105">
          <cell r="B105">
            <v>31680</v>
          </cell>
          <cell r="C105">
            <v>1679.2874999999983</v>
          </cell>
        </row>
        <row r="106">
          <cell r="B106">
            <v>31680</v>
          </cell>
          <cell r="C106">
            <v>1594.192499999999</v>
          </cell>
        </row>
        <row r="107">
          <cell r="B107">
            <v>31680</v>
          </cell>
          <cell r="C107">
            <v>1542.827500000001</v>
          </cell>
        </row>
        <row r="108">
          <cell r="B108">
            <v>31680</v>
          </cell>
          <cell r="C108">
            <v>1487.0300000000013</v>
          </cell>
        </row>
        <row r="109">
          <cell r="B109">
            <v>31680</v>
          </cell>
          <cell r="C109">
            <v>1489.6975000000007</v>
          </cell>
        </row>
        <row r="110">
          <cell r="B110">
            <v>31680</v>
          </cell>
          <cell r="C110">
            <v>1470.9475000000009</v>
          </cell>
        </row>
        <row r="111">
          <cell r="B111">
            <v>31680</v>
          </cell>
          <cell r="C111">
            <v>1402.8500000000006</v>
          </cell>
        </row>
        <row r="112">
          <cell r="B112">
            <v>31680</v>
          </cell>
          <cell r="C112">
            <v>1415.1925000000008</v>
          </cell>
        </row>
        <row r="113">
          <cell r="B113">
            <v>31680</v>
          </cell>
          <cell r="C113">
            <v>1383.9425000000008</v>
          </cell>
        </row>
        <row r="114">
          <cell r="B114">
            <v>31680</v>
          </cell>
          <cell r="C114">
            <v>1390.5575000000008</v>
          </cell>
        </row>
        <row r="115">
          <cell r="B115">
            <v>31680</v>
          </cell>
          <cell r="C115">
            <v>1331.2800000000004</v>
          </cell>
        </row>
        <row r="116">
          <cell r="B116">
            <v>31680</v>
          </cell>
          <cell r="C116">
            <v>1310.3849999999993</v>
          </cell>
        </row>
        <row r="117">
          <cell r="B117">
            <v>31680</v>
          </cell>
          <cell r="C117">
            <v>1309.3650000000009</v>
          </cell>
        </row>
        <row r="118">
          <cell r="B118">
            <v>31680</v>
          </cell>
          <cell r="C118">
            <v>1347.7775000000011</v>
          </cell>
        </row>
        <row r="119">
          <cell r="B119">
            <v>31680</v>
          </cell>
          <cell r="C119">
            <v>1355.6325000000008</v>
          </cell>
        </row>
        <row r="120">
          <cell r="B120">
            <v>26400</v>
          </cell>
          <cell r="C120">
            <v>1239.3375000000005</v>
          </cell>
        </row>
        <row r="121">
          <cell r="B121">
            <v>26400</v>
          </cell>
          <cell r="C121">
            <v>1239.7225000000005</v>
          </cell>
        </row>
        <row r="122">
          <cell r="B122">
            <v>26400</v>
          </cell>
          <cell r="C122">
            <v>1324.0025000000001</v>
          </cell>
        </row>
        <row r="123">
          <cell r="B123">
            <v>26400</v>
          </cell>
          <cell r="C123">
            <v>1194.3425000000004</v>
          </cell>
        </row>
        <row r="124">
          <cell r="B124">
            <v>26400</v>
          </cell>
          <cell r="C124">
            <v>1242.5775000000003</v>
          </cell>
        </row>
        <row r="125">
          <cell r="B125">
            <v>26400</v>
          </cell>
          <cell r="C125">
            <v>1241.3425000000002</v>
          </cell>
        </row>
        <row r="126">
          <cell r="B126">
            <v>26400</v>
          </cell>
          <cell r="C126">
            <v>1169.31</v>
          </cell>
        </row>
        <row r="127">
          <cell r="B127">
            <v>31680</v>
          </cell>
          <cell r="C127">
            <v>1189.9974999999997</v>
          </cell>
        </row>
        <row r="128">
          <cell r="B128">
            <v>26400</v>
          </cell>
          <cell r="C128">
            <v>1154.5725000000002</v>
          </cell>
        </row>
        <row r="129">
          <cell r="B129">
            <v>26400</v>
          </cell>
          <cell r="C129">
            <v>1200.8499999999997</v>
          </cell>
        </row>
        <row r="130">
          <cell r="B130">
            <v>26400</v>
          </cell>
          <cell r="C130">
            <v>1102.3300000000004</v>
          </cell>
        </row>
        <row r="131">
          <cell r="B131">
            <v>26400</v>
          </cell>
          <cell r="C131">
            <v>1117.4099999999999</v>
          </cell>
        </row>
        <row r="132">
          <cell r="B132">
            <v>26400</v>
          </cell>
          <cell r="C132">
            <v>1078.7699999999995</v>
          </cell>
        </row>
      </sheetData>
      <sheetData sheetId="9"/>
      <sheetData sheetId="10">
        <row r="104">
          <cell r="B104">
            <v>26400</v>
          </cell>
          <cell r="C104">
            <v>947.31999999999971</v>
          </cell>
        </row>
        <row r="105">
          <cell r="B105">
            <v>26400</v>
          </cell>
          <cell r="C105">
            <v>748.86000000000024</v>
          </cell>
        </row>
        <row r="106">
          <cell r="B106">
            <v>26400</v>
          </cell>
          <cell r="C106">
            <v>664.13750000000016</v>
          </cell>
        </row>
        <row r="107">
          <cell r="B107">
            <v>26400</v>
          </cell>
          <cell r="C107">
            <v>656.96249999999986</v>
          </cell>
        </row>
        <row r="108">
          <cell r="B108">
            <v>26400</v>
          </cell>
          <cell r="C108">
            <v>659.68000000000018</v>
          </cell>
        </row>
        <row r="109">
          <cell r="B109">
            <v>26400</v>
          </cell>
          <cell r="C109">
            <v>676.6149999999999</v>
          </cell>
        </row>
        <row r="110">
          <cell r="B110">
            <v>26400</v>
          </cell>
          <cell r="C110">
            <v>582.98750000000018</v>
          </cell>
        </row>
        <row r="111">
          <cell r="B111">
            <v>26400</v>
          </cell>
          <cell r="C111">
            <v>726.54499999999996</v>
          </cell>
        </row>
        <row r="112">
          <cell r="B112">
            <v>26400</v>
          </cell>
          <cell r="C112">
            <v>743.96749999999975</v>
          </cell>
        </row>
        <row r="113">
          <cell r="B113">
            <v>26400</v>
          </cell>
          <cell r="C113">
            <v>718.4124999999998</v>
          </cell>
        </row>
        <row r="114">
          <cell r="B114">
            <v>26400</v>
          </cell>
          <cell r="C114">
            <v>719.0949999999998</v>
          </cell>
        </row>
        <row r="115">
          <cell r="B115">
            <v>26400</v>
          </cell>
          <cell r="C115">
            <v>958.29500000000053</v>
          </cell>
        </row>
        <row r="116">
          <cell r="B116">
            <v>26400</v>
          </cell>
          <cell r="C116">
            <v>865.49500000000035</v>
          </cell>
        </row>
        <row r="117">
          <cell r="B117">
            <v>26400</v>
          </cell>
          <cell r="C117">
            <v>609.18500000000029</v>
          </cell>
        </row>
        <row r="118">
          <cell r="B118">
            <v>26400</v>
          </cell>
          <cell r="C118">
            <v>663.96499999999992</v>
          </cell>
        </row>
        <row r="119">
          <cell r="B119">
            <v>26400</v>
          </cell>
          <cell r="C119">
            <v>760.69250000000045</v>
          </cell>
        </row>
        <row r="120">
          <cell r="B120">
            <v>26400</v>
          </cell>
          <cell r="C120">
            <v>675.22250000000008</v>
          </cell>
        </row>
        <row r="121">
          <cell r="B121">
            <v>26400</v>
          </cell>
          <cell r="C121">
            <v>677.89000000000044</v>
          </cell>
        </row>
        <row r="122">
          <cell r="B122">
            <v>26400</v>
          </cell>
          <cell r="C122">
            <v>735.13500000000033</v>
          </cell>
        </row>
        <row r="123">
          <cell r="B123">
            <v>26400</v>
          </cell>
          <cell r="C123">
            <v>712.53749999999991</v>
          </cell>
        </row>
        <row r="124">
          <cell r="B124">
            <v>26400</v>
          </cell>
          <cell r="C124">
            <v>610.10500000000002</v>
          </cell>
        </row>
        <row r="125">
          <cell r="B125">
            <v>26400</v>
          </cell>
          <cell r="C125">
            <v>762.27499999999952</v>
          </cell>
        </row>
        <row r="126">
          <cell r="B126">
            <v>26400</v>
          </cell>
          <cell r="C126">
            <v>820.3375000000002</v>
          </cell>
        </row>
        <row r="127">
          <cell r="B127">
            <v>26400</v>
          </cell>
          <cell r="C127">
            <v>677.08749999999941</v>
          </cell>
        </row>
        <row r="128">
          <cell r="B128">
            <v>26400</v>
          </cell>
          <cell r="C128">
            <v>662.94999999999993</v>
          </cell>
        </row>
        <row r="129">
          <cell r="B129">
            <v>26400</v>
          </cell>
          <cell r="C129">
            <v>648.91999999999939</v>
          </cell>
        </row>
        <row r="130">
          <cell r="B130">
            <v>26400</v>
          </cell>
          <cell r="C130">
            <v>682.92750000000092</v>
          </cell>
        </row>
        <row r="131">
          <cell r="B131">
            <v>26400</v>
          </cell>
          <cell r="C131">
            <v>466.21250000000003</v>
          </cell>
        </row>
        <row r="132">
          <cell r="B132">
            <v>26400</v>
          </cell>
          <cell r="C132">
            <v>700.51749999999993</v>
          </cell>
        </row>
        <row r="133">
          <cell r="B133">
            <v>26400</v>
          </cell>
          <cell r="C133">
            <v>543.84749999999997</v>
          </cell>
        </row>
        <row r="134">
          <cell r="B134">
            <v>26400</v>
          </cell>
          <cell r="C134">
            <v>581.86500000000001</v>
          </cell>
        </row>
      </sheetData>
      <sheetData sheetId="11">
        <row r="103">
          <cell r="B103">
            <v>26400</v>
          </cell>
          <cell r="C103">
            <v>571.57500000000005</v>
          </cell>
        </row>
        <row r="104">
          <cell r="B104">
            <v>26400</v>
          </cell>
          <cell r="C104">
            <v>585.31999999999994</v>
          </cell>
        </row>
        <row r="105">
          <cell r="B105">
            <v>26400</v>
          </cell>
          <cell r="C105">
            <v>720.16</v>
          </cell>
        </row>
        <row r="106">
          <cell r="B106">
            <v>26400</v>
          </cell>
          <cell r="C106">
            <v>585.13</v>
          </cell>
        </row>
        <row r="107">
          <cell r="B107">
            <v>26400</v>
          </cell>
          <cell r="C107">
            <v>720</v>
          </cell>
        </row>
        <row r="108">
          <cell r="B108">
            <v>26400</v>
          </cell>
          <cell r="C108">
            <v>585</v>
          </cell>
        </row>
        <row r="109">
          <cell r="B109">
            <v>26400</v>
          </cell>
          <cell r="C109">
            <v>585</v>
          </cell>
        </row>
        <row r="110">
          <cell r="B110">
            <v>26400</v>
          </cell>
          <cell r="C110">
            <v>630</v>
          </cell>
        </row>
        <row r="111">
          <cell r="B111">
            <v>26400</v>
          </cell>
          <cell r="C111">
            <v>630</v>
          </cell>
        </row>
        <row r="112">
          <cell r="B112">
            <v>15650.399999999976</v>
          </cell>
          <cell r="C112">
            <v>719.9199999999995</v>
          </cell>
        </row>
        <row r="113">
          <cell r="B113">
            <v>15650.399999999976</v>
          </cell>
          <cell r="C113">
            <v>494.94500000000005</v>
          </cell>
        </row>
        <row r="114">
          <cell r="B114">
            <v>15650.399999999976</v>
          </cell>
          <cell r="C114">
            <v>630</v>
          </cell>
        </row>
        <row r="115">
          <cell r="B115">
            <v>15650.399999999976</v>
          </cell>
          <cell r="C115">
            <v>652.5</v>
          </cell>
        </row>
        <row r="116">
          <cell r="B116">
            <v>15650.399999999976</v>
          </cell>
          <cell r="C116">
            <v>585</v>
          </cell>
        </row>
        <row r="117">
          <cell r="B117">
            <v>15650.399999999976</v>
          </cell>
          <cell r="C117">
            <v>630</v>
          </cell>
        </row>
        <row r="118">
          <cell r="B118">
            <v>15650.399999999976</v>
          </cell>
          <cell r="C118">
            <v>675</v>
          </cell>
        </row>
        <row r="119">
          <cell r="B119">
            <v>15650.399999999976</v>
          </cell>
          <cell r="C119">
            <v>742.5</v>
          </cell>
        </row>
        <row r="120">
          <cell r="B120">
            <v>15650.399999999976</v>
          </cell>
          <cell r="C120">
            <v>540</v>
          </cell>
        </row>
        <row r="121">
          <cell r="B121">
            <v>15650.399999999976</v>
          </cell>
          <cell r="C121">
            <v>650.83249999999998</v>
          </cell>
        </row>
        <row r="122">
          <cell r="B122">
            <v>15650.399999999976</v>
          </cell>
          <cell r="C122">
            <v>628.39</v>
          </cell>
        </row>
        <row r="123">
          <cell r="B123">
            <v>15650.399999999976</v>
          </cell>
          <cell r="C123">
            <v>590.99499999999978</v>
          </cell>
        </row>
        <row r="124">
          <cell r="B124">
            <v>15650.399999999976</v>
          </cell>
          <cell r="C124">
            <v>605.94999999999993</v>
          </cell>
        </row>
        <row r="125">
          <cell r="B125">
            <v>15650.399999999976</v>
          </cell>
          <cell r="C125">
            <v>613.42999999999995</v>
          </cell>
        </row>
        <row r="126">
          <cell r="B126">
            <v>15650.399999999976</v>
          </cell>
          <cell r="C126">
            <v>786.25000000000023</v>
          </cell>
        </row>
        <row r="127">
          <cell r="B127">
            <v>15650.399999999976</v>
          </cell>
          <cell r="C127">
            <v>389.56500000000011</v>
          </cell>
        </row>
        <row r="128">
          <cell r="B128">
            <v>15650.399999999976</v>
          </cell>
          <cell r="C128">
            <v>681.05999999999972</v>
          </cell>
        </row>
        <row r="129">
          <cell r="B129">
            <v>15650.399999999976</v>
          </cell>
          <cell r="C129">
            <v>1032.5849999999996</v>
          </cell>
        </row>
        <row r="130">
          <cell r="B130">
            <v>15650.399999999976</v>
          </cell>
          <cell r="C130">
            <v>628.66999999999973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IL 2018"/>
      <sheetName val="MAY 2018"/>
      <sheetName val="June 2018"/>
      <sheetName val="July 2018"/>
      <sheetName val="AUGUST 2018"/>
      <sheetName val="SEPTEMBER 2018"/>
      <sheetName val="OCTOBER 2018"/>
      <sheetName val="NOVEMBER 2018"/>
      <sheetName val="DECEMBER 2018"/>
      <sheetName val="JANUARY 2019"/>
      <sheetName val="FEBRUARY 2019"/>
      <sheetName val="MARCH 2019"/>
    </sheetNames>
    <sheetDataSet>
      <sheetData sheetId="0">
        <row r="4">
          <cell r="C4">
            <v>31299.840000000062</v>
          </cell>
          <cell r="D4">
            <v>541.0124999999997</v>
          </cell>
          <cell r="E4">
            <v>31299.840000000062</v>
          </cell>
          <cell r="F4">
            <v>1437.4150000000002</v>
          </cell>
          <cell r="G4">
            <v>31299.840000000062</v>
          </cell>
          <cell r="H4">
            <v>2134.3899999999985</v>
          </cell>
          <cell r="I4">
            <v>31299.840000000062</v>
          </cell>
          <cell r="J4">
            <v>3235.7075000000032</v>
          </cell>
          <cell r="K4">
            <v>31299.840000000062</v>
          </cell>
          <cell r="L4">
            <v>2752.56</v>
          </cell>
          <cell r="M4">
            <v>31299.840000000062</v>
          </cell>
          <cell r="N4">
            <v>2752.56</v>
          </cell>
          <cell r="O4">
            <v>31299.840000000062</v>
          </cell>
          <cell r="P4">
            <v>2752.56</v>
          </cell>
          <cell r="Q4">
            <v>31299.840000000062</v>
          </cell>
          <cell r="R4">
            <v>1497.5375000000013</v>
          </cell>
          <cell r="S4">
            <v>31299.840000000062</v>
          </cell>
          <cell r="T4">
            <v>1164.4599999999998</v>
          </cell>
          <cell r="U4">
            <v>31299.840000000062</v>
          </cell>
          <cell r="V4">
            <v>779.98750000000018</v>
          </cell>
          <cell r="W4">
            <v>31299.840000000062</v>
          </cell>
          <cell r="X4">
            <v>708.80250000000012</v>
          </cell>
          <cell r="Y4">
            <v>31299.840000000062</v>
          </cell>
          <cell r="Z4">
            <v>743.2675000000005</v>
          </cell>
        </row>
        <row r="5">
          <cell r="C5">
            <v>31299.840000000062</v>
          </cell>
          <cell r="D5">
            <v>779.53750000000002</v>
          </cell>
          <cell r="E5">
            <v>31299.840000000062</v>
          </cell>
          <cell r="F5">
            <v>1444.77</v>
          </cell>
          <cell r="G5">
            <v>31299.840000000062</v>
          </cell>
          <cell r="H5">
            <v>2235.9474999999993</v>
          </cell>
          <cell r="I5">
            <v>31299.840000000062</v>
          </cell>
          <cell r="J5">
            <v>2752.56</v>
          </cell>
          <cell r="K5">
            <v>31299.840000000062</v>
          </cell>
          <cell r="L5">
            <v>2752.56</v>
          </cell>
          <cell r="M5">
            <v>31299.840000000062</v>
          </cell>
          <cell r="N5">
            <v>2752.56</v>
          </cell>
          <cell r="O5">
            <v>31299.840000000062</v>
          </cell>
          <cell r="P5">
            <v>2752.56</v>
          </cell>
          <cell r="Q5">
            <v>31299.840000000062</v>
          </cell>
          <cell r="R5">
            <v>1441.1875000000005</v>
          </cell>
          <cell r="S5">
            <v>31299.840000000062</v>
          </cell>
          <cell r="T5">
            <v>1063.0674999999997</v>
          </cell>
          <cell r="U5">
            <v>31299.840000000062</v>
          </cell>
          <cell r="V5">
            <v>817.2800000000002</v>
          </cell>
          <cell r="W5">
            <v>31299.840000000062</v>
          </cell>
          <cell r="X5">
            <v>750.80250000000012</v>
          </cell>
          <cell r="Y5">
            <v>31299.840000000062</v>
          </cell>
          <cell r="Z5">
            <v>776.34000000000071</v>
          </cell>
        </row>
        <row r="6">
          <cell r="C6">
            <v>31299.840000000062</v>
          </cell>
          <cell r="D6">
            <v>890.4000000000002</v>
          </cell>
          <cell r="E6">
            <v>31299.840000000062</v>
          </cell>
          <cell r="F6">
            <v>1526.5925</v>
          </cell>
          <cell r="G6">
            <v>31299.840000000062</v>
          </cell>
          <cell r="H6">
            <v>2596.0499999999979</v>
          </cell>
          <cell r="I6">
            <v>31299.840000000062</v>
          </cell>
          <cell r="J6">
            <v>2752.56</v>
          </cell>
          <cell r="K6">
            <v>31299.840000000062</v>
          </cell>
          <cell r="L6">
            <v>2752.56</v>
          </cell>
          <cell r="M6">
            <v>31299.840000000062</v>
          </cell>
          <cell r="N6">
            <v>2752.56</v>
          </cell>
          <cell r="O6">
            <v>31299.840000000062</v>
          </cell>
          <cell r="P6">
            <v>2752.56</v>
          </cell>
          <cell r="Q6">
            <v>31299.840000000062</v>
          </cell>
          <cell r="R6">
            <v>1504.1650000000009</v>
          </cell>
          <cell r="S6">
            <v>31299.840000000062</v>
          </cell>
          <cell r="T6">
            <v>1061.5924999999995</v>
          </cell>
          <cell r="U6">
            <v>31299.840000000062</v>
          </cell>
          <cell r="V6">
            <v>800.12249999999972</v>
          </cell>
          <cell r="W6">
            <v>31299.840000000062</v>
          </cell>
          <cell r="X6">
            <v>301.55999999999995</v>
          </cell>
          <cell r="Y6">
            <v>31299.840000000062</v>
          </cell>
          <cell r="Z6">
            <v>669.66500000000065</v>
          </cell>
        </row>
        <row r="7">
          <cell r="C7">
            <v>31299.840000000062</v>
          </cell>
          <cell r="D7">
            <v>788.90499999999975</v>
          </cell>
          <cell r="E7">
            <v>31299.840000000062</v>
          </cell>
          <cell r="F7">
            <v>1312.6424999999995</v>
          </cell>
          <cell r="G7">
            <v>31299.840000000062</v>
          </cell>
          <cell r="H7">
            <v>2749.6300000000006</v>
          </cell>
          <cell r="I7">
            <v>31299.840000000062</v>
          </cell>
          <cell r="J7">
            <v>2752.56</v>
          </cell>
          <cell r="K7">
            <v>31299.840000000062</v>
          </cell>
          <cell r="L7">
            <v>2752.56</v>
          </cell>
          <cell r="M7">
            <v>31299.840000000062</v>
          </cell>
          <cell r="N7">
            <v>2752.56</v>
          </cell>
          <cell r="O7">
            <v>31299.840000000062</v>
          </cell>
          <cell r="P7">
            <v>2752.56</v>
          </cell>
          <cell r="Q7">
            <v>31299.840000000062</v>
          </cell>
          <cell r="R7">
            <v>1516.6225000000002</v>
          </cell>
          <cell r="S7">
            <v>31299.840000000062</v>
          </cell>
          <cell r="T7">
            <v>1023.5749999999995</v>
          </cell>
          <cell r="U7">
            <v>31299.840000000062</v>
          </cell>
          <cell r="V7">
            <v>716.58749999999986</v>
          </cell>
          <cell r="W7">
            <v>31299.840000000062</v>
          </cell>
          <cell r="X7">
            <v>663.45249999999987</v>
          </cell>
          <cell r="Y7">
            <v>31299.840000000062</v>
          </cell>
          <cell r="Z7">
            <v>655.61250000000007</v>
          </cell>
        </row>
        <row r="8">
          <cell r="C8">
            <v>31299.840000000062</v>
          </cell>
          <cell r="D8">
            <v>927.80749999999955</v>
          </cell>
          <cell r="E8">
            <v>31299.840000000062</v>
          </cell>
          <cell r="F8">
            <v>1494.7024999999996</v>
          </cell>
          <cell r="G8">
            <v>31299.840000000062</v>
          </cell>
          <cell r="H8">
            <v>2749.6300000000006</v>
          </cell>
          <cell r="I8">
            <v>31299.840000000062</v>
          </cell>
          <cell r="J8">
            <v>2752.56</v>
          </cell>
          <cell r="K8">
            <v>31299.840000000062</v>
          </cell>
          <cell r="L8">
            <v>2752.56</v>
          </cell>
          <cell r="M8">
            <v>31299.840000000062</v>
          </cell>
          <cell r="N8">
            <v>2752.56</v>
          </cell>
          <cell r="O8">
            <v>31299.840000000062</v>
          </cell>
          <cell r="P8">
            <v>2752.56</v>
          </cell>
          <cell r="Q8">
            <v>31299.840000000062</v>
          </cell>
          <cell r="R8">
            <v>1617.4624999999996</v>
          </cell>
          <cell r="S8">
            <v>31299.840000000062</v>
          </cell>
          <cell r="T8">
            <v>1052.6574999999993</v>
          </cell>
          <cell r="U8">
            <v>31299.840000000062</v>
          </cell>
          <cell r="V8">
            <v>681.25</v>
          </cell>
          <cell r="W8">
            <v>31299.840000000062</v>
          </cell>
          <cell r="X8">
            <v>738.05499999999984</v>
          </cell>
          <cell r="Y8">
            <v>31299.840000000062</v>
          </cell>
          <cell r="Z8">
            <v>719.24249999999995</v>
          </cell>
        </row>
        <row r="9">
          <cell r="C9">
            <v>31299.840000000062</v>
          </cell>
          <cell r="D9">
            <v>957.25999999999942</v>
          </cell>
          <cell r="E9">
            <v>31299.840000000062</v>
          </cell>
          <cell r="F9">
            <v>1139.2749999999999</v>
          </cell>
          <cell r="G9">
            <v>31299.840000000062</v>
          </cell>
          <cell r="H9">
            <v>2749.6300000000006</v>
          </cell>
          <cell r="I9">
            <v>31299.840000000062</v>
          </cell>
          <cell r="J9">
            <v>2752.56</v>
          </cell>
          <cell r="K9">
            <v>31299.840000000062</v>
          </cell>
          <cell r="L9">
            <v>2752.56</v>
          </cell>
          <cell r="M9">
            <v>31299.840000000062</v>
          </cell>
          <cell r="N9">
            <v>2752.56</v>
          </cell>
          <cell r="O9">
            <v>26083.200000000044</v>
          </cell>
          <cell r="P9">
            <v>2752.56</v>
          </cell>
          <cell r="Q9">
            <v>31299.840000000062</v>
          </cell>
          <cell r="R9">
            <v>1433.974999999999</v>
          </cell>
          <cell r="S9">
            <v>31299.840000000062</v>
          </cell>
          <cell r="T9">
            <v>1018.7274999999995</v>
          </cell>
          <cell r="U9">
            <v>31299.840000000062</v>
          </cell>
          <cell r="V9">
            <v>575.33500000000004</v>
          </cell>
          <cell r="W9">
            <v>31299.840000000062</v>
          </cell>
          <cell r="X9">
            <v>708.58249999999998</v>
          </cell>
          <cell r="Y9">
            <v>31299.840000000062</v>
          </cell>
          <cell r="Z9">
            <v>762.85249999999996</v>
          </cell>
        </row>
        <row r="10">
          <cell r="C10">
            <v>31299.840000000062</v>
          </cell>
          <cell r="D10">
            <v>865.17750000000012</v>
          </cell>
          <cell r="E10">
            <v>31299.840000000062</v>
          </cell>
          <cell r="F10">
            <v>1156.6375000000005</v>
          </cell>
          <cell r="G10">
            <v>31299.840000000062</v>
          </cell>
          <cell r="H10">
            <v>2749.6300000000006</v>
          </cell>
          <cell r="I10">
            <v>31299.840000000062</v>
          </cell>
          <cell r="J10">
            <v>2752.56</v>
          </cell>
          <cell r="K10">
            <v>31299.840000000062</v>
          </cell>
          <cell r="L10">
            <v>2752.56</v>
          </cell>
          <cell r="M10">
            <v>31299.840000000062</v>
          </cell>
          <cell r="N10">
            <v>2752.56</v>
          </cell>
          <cell r="O10">
            <v>26083.200000000044</v>
          </cell>
          <cell r="P10">
            <v>2752.56</v>
          </cell>
          <cell r="Q10">
            <v>31299.840000000062</v>
          </cell>
          <cell r="R10">
            <v>1481.4675000000022</v>
          </cell>
          <cell r="S10">
            <v>31299.840000000062</v>
          </cell>
          <cell r="T10">
            <v>1026.1799999999992</v>
          </cell>
          <cell r="U10">
            <v>31299.840000000062</v>
          </cell>
          <cell r="V10">
            <v>725.07999999999981</v>
          </cell>
          <cell r="W10">
            <v>31299.840000000062</v>
          </cell>
          <cell r="X10">
            <v>683.96</v>
          </cell>
          <cell r="Y10">
            <v>31299.840000000062</v>
          </cell>
          <cell r="Z10">
            <v>833.16750000000002</v>
          </cell>
        </row>
        <row r="11">
          <cell r="C11">
            <v>31299.840000000062</v>
          </cell>
          <cell r="D11">
            <v>624.11750000000029</v>
          </cell>
          <cell r="E11">
            <v>31299.840000000062</v>
          </cell>
          <cell r="F11">
            <v>1670.5600000000022</v>
          </cell>
          <cell r="G11">
            <v>31299.840000000062</v>
          </cell>
          <cell r="H11">
            <v>2749.6300000000006</v>
          </cell>
          <cell r="I11">
            <v>31299.840000000062</v>
          </cell>
          <cell r="J11">
            <v>2752.56</v>
          </cell>
          <cell r="K11">
            <v>31299.840000000062</v>
          </cell>
          <cell r="L11">
            <v>2752.56</v>
          </cell>
          <cell r="M11">
            <v>31299.840000000062</v>
          </cell>
          <cell r="N11">
            <v>2752.56</v>
          </cell>
          <cell r="O11">
            <v>26083.200000000044</v>
          </cell>
          <cell r="P11">
            <v>2752.56</v>
          </cell>
          <cell r="Q11">
            <v>31299.840000000062</v>
          </cell>
          <cell r="R11">
            <v>1485.6575</v>
          </cell>
          <cell r="S11">
            <v>31299.840000000062</v>
          </cell>
          <cell r="T11">
            <v>988.90999999999929</v>
          </cell>
          <cell r="U11">
            <v>31299.840000000062</v>
          </cell>
          <cell r="V11">
            <v>713.22749999999985</v>
          </cell>
          <cell r="W11">
            <v>31299.840000000062</v>
          </cell>
          <cell r="X11">
            <v>747.56249999999989</v>
          </cell>
          <cell r="Y11">
            <v>31299.840000000062</v>
          </cell>
          <cell r="Z11">
            <v>921.12250000000017</v>
          </cell>
        </row>
        <row r="12">
          <cell r="C12">
            <v>31299.840000000062</v>
          </cell>
          <cell r="D12">
            <v>900.78499999999997</v>
          </cell>
          <cell r="E12">
            <v>31299.840000000062</v>
          </cell>
          <cell r="F12">
            <v>2040.4625000000033</v>
          </cell>
          <cell r="G12">
            <v>31299.840000000062</v>
          </cell>
          <cell r="H12">
            <v>2750.8800000000033</v>
          </cell>
          <cell r="I12">
            <v>31299.840000000062</v>
          </cell>
          <cell r="J12">
            <v>2752.56</v>
          </cell>
          <cell r="K12">
            <v>31299.840000000062</v>
          </cell>
          <cell r="L12">
            <v>2752.56</v>
          </cell>
          <cell r="M12">
            <v>31299.840000000062</v>
          </cell>
          <cell r="N12">
            <v>2752.56</v>
          </cell>
          <cell r="O12">
            <v>26083.200000000044</v>
          </cell>
          <cell r="P12">
            <v>2752.56</v>
          </cell>
          <cell r="Q12">
            <v>31299.840000000062</v>
          </cell>
          <cell r="R12">
            <v>1320.8474999999999</v>
          </cell>
          <cell r="S12">
            <v>31299.840000000062</v>
          </cell>
          <cell r="T12">
            <v>942.3124999999992</v>
          </cell>
          <cell r="U12">
            <v>31299.840000000062</v>
          </cell>
          <cell r="V12">
            <v>712.70749999999975</v>
          </cell>
          <cell r="W12">
            <v>31299.840000000062</v>
          </cell>
          <cell r="X12">
            <v>733.57249999999999</v>
          </cell>
          <cell r="Y12">
            <v>31299.840000000062</v>
          </cell>
          <cell r="Z12">
            <v>965.10000000000014</v>
          </cell>
        </row>
        <row r="13">
          <cell r="C13">
            <v>31299.840000000062</v>
          </cell>
          <cell r="D13">
            <v>1062.3099999999997</v>
          </cell>
          <cell r="E13">
            <v>31299.840000000062</v>
          </cell>
          <cell r="F13">
            <v>2675.6700000000051</v>
          </cell>
          <cell r="G13">
            <v>31299.840000000062</v>
          </cell>
          <cell r="H13">
            <v>2750.8800000000033</v>
          </cell>
          <cell r="I13">
            <v>31299.840000000062</v>
          </cell>
          <cell r="J13">
            <v>2752.56</v>
          </cell>
          <cell r="K13">
            <v>31299.840000000062</v>
          </cell>
          <cell r="L13">
            <v>2752.56</v>
          </cell>
          <cell r="M13">
            <v>31299.840000000062</v>
          </cell>
          <cell r="N13">
            <v>2752.56</v>
          </cell>
          <cell r="O13">
            <v>26083.200000000044</v>
          </cell>
          <cell r="P13">
            <v>2617.739999999998</v>
          </cell>
          <cell r="Q13">
            <v>31299.840000000062</v>
          </cell>
          <cell r="R13">
            <v>1320.8474999999999</v>
          </cell>
          <cell r="S13">
            <v>31299.840000000062</v>
          </cell>
          <cell r="T13">
            <v>908.27500000000009</v>
          </cell>
          <cell r="U13">
            <v>31299.840000000062</v>
          </cell>
          <cell r="V13">
            <v>751.78249999999991</v>
          </cell>
          <cell r="W13">
            <v>31299.840000000062</v>
          </cell>
          <cell r="X13">
            <v>374.59749999999991</v>
          </cell>
          <cell r="Y13">
            <v>31299.840000000062</v>
          </cell>
          <cell r="Z13">
            <v>335.6</v>
          </cell>
        </row>
        <row r="14">
          <cell r="C14">
            <v>31299.840000000062</v>
          </cell>
          <cell r="D14">
            <v>973.92499999999939</v>
          </cell>
          <cell r="E14">
            <v>31299.840000000062</v>
          </cell>
          <cell r="F14">
            <v>1782.5049999999992</v>
          </cell>
          <cell r="G14">
            <v>30321.720000000059</v>
          </cell>
          <cell r="H14">
            <v>2666.5724999999998</v>
          </cell>
          <cell r="I14">
            <v>31299.840000000062</v>
          </cell>
          <cell r="J14">
            <v>2752.56</v>
          </cell>
          <cell r="K14">
            <v>31299.840000000062</v>
          </cell>
          <cell r="L14">
            <v>2752.56</v>
          </cell>
          <cell r="M14">
            <v>31299.840000000062</v>
          </cell>
          <cell r="N14">
            <v>2752.56</v>
          </cell>
          <cell r="O14">
            <v>26083.200000000044</v>
          </cell>
          <cell r="P14">
            <v>2364.5149999999981</v>
          </cell>
          <cell r="Q14">
            <v>31299.840000000062</v>
          </cell>
          <cell r="R14">
            <v>1365.7400000000011</v>
          </cell>
          <cell r="S14">
            <v>31299.840000000062</v>
          </cell>
          <cell r="T14">
            <v>929.17250000000013</v>
          </cell>
          <cell r="U14">
            <v>31299.840000000062</v>
          </cell>
          <cell r="V14">
            <v>790.14999999999986</v>
          </cell>
          <cell r="W14">
            <v>31299.840000000062</v>
          </cell>
          <cell r="X14">
            <v>696.32749999999999</v>
          </cell>
          <cell r="Y14">
            <v>31299.840000000062</v>
          </cell>
          <cell r="Z14">
            <v>743.41500000000008</v>
          </cell>
        </row>
        <row r="15">
          <cell r="C15">
            <v>31299.840000000062</v>
          </cell>
          <cell r="D15">
            <v>988.60999999999945</v>
          </cell>
          <cell r="E15">
            <v>31299.840000000062</v>
          </cell>
          <cell r="F15">
            <v>1380.2174999999995</v>
          </cell>
          <cell r="G15">
            <v>31299.840000000062</v>
          </cell>
          <cell r="H15">
            <v>2752.62</v>
          </cell>
          <cell r="I15">
            <v>31299.840000000062</v>
          </cell>
          <cell r="J15">
            <v>2752.56</v>
          </cell>
          <cell r="K15">
            <v>31299.840000000062</v>
          </cell>
          <cell r="L15">
            <v>2752.56</v>
          </cell>
          <cell r="M15">
            <v>31299.840000000062</v>
          </cell>
          <cell r="N15">
            <v>2752.56</v>
          </cell>
          <cell r="O15">
            <v>26083.200000000044</v>
          </cell>
          <cell r="P15">
            <v>2346.0475000000029</v>
          </cell>
          <cell r="Q15">
            <v>31299.840000000062</v>
          </cell>
          <cell r="R15">
            <v>1322.0100000000009</v>
          </cell>
          <cell r="S15">
            <v>31299.840000000062</v>
          </cell>
          <cell r="T15">
            <v>907.15750000000014</v>
          </cell>
          <cell r="U15">
            <v>31299.840000000062</v>
          </cell>
          <cell r="V15">
            <v>757.2974999999999</v>
          </cell>
          <cell r="W15">
            <v>31299.840000000062</v>
          </cell>
          <cell r="X15">
            <v>709.82500000000016</v>
          </cell>
          <cell r="Y15">
            <v>31299.840000000062</v>
          </cell>
          <cell r="Z15">
            <v>823.38250000000016</v>
          </cell>
        </row>
        <row r="16">
          <cell r="C16">
            <v>31299.840000000062</v>
          </cell>
          <cell r="D16">
            <v>1052.1899999999994</v>
          </cell>
          <cell r="E16">
            <v>31299.840000000062</v>
          </cell>
          <cell r="F16">
            <v>908.48499999999933</v>
          </cell>
          <cell r="G16">
            <v>31299.840000000062</v>
          </cell>
          <cell r="H16">
            <v>2752.62</v>
          </cell>
          <cell r="I16">
            <v>31299.840000000062</v>
          </cell>
          <cell r="J16">
            <v>2752.56</v>
          </cell>
          <cell r="K16">
            <v>31299.840000000062</v>
          </cell>
          <cell r="L16">
            <v>2752.56</v>
          </cell>
          <cell r="M16">
            <v>31299.840000000062</v>
          </cell>
          <cell r="N16">
            <v>2752.56</v>
          </cell>
          <cell r="O16">
            <v>26083.200000000044</v>
          </cell>
          <cell r="P16">
            <v>2099.4950000000017</v>
          </cell>
          <cell r="Q16">
            <v>31299.840000000062</v>
          </cell>
          <cell r="R16">
            <v>1277.1700000000014</v>
          </cell>
          <cell r="S16">
            <v>31299.840000000062</v>
          </cell>
          <cell r="T16">
            <v>873.94749999999999</v>
          </cell>
          <cell r="U16">
            <v>31299.840000000062</v>
          </cell>
          <cell r="V16">
            <v>416.95499999999998</v>
          </cell>
          <cell r="W16">
            <v>31299.840000000062</v>
          </cell>
          <cell r="X16">
            <v>747.06000000000017</v>
          </cell>
          <cell r="Y16">
            <v>31299.840000000062</v>
          </cell>
          <cell r="Z16">
            <v>842</v>
          </cell>
        </row>
        <row r="17">
          <cell r="C17">
            <v>31299.840000000062</v>
          </cell>
          <cell r="D17">
            <v>1592.9850000000001</v>
          </cell>
          <cell r="E17">
            <v>31299.840000000062</v>
          </cell>
          <cell r="F17">
            <v>1598.0100000000009</v>
          </cell>
          <cell r="G17">
            <v>31299.840000000062</v>
          </cell>
          <cell r="H17">
            <v>2752.62</v>
          </cell>
          <cell r="I17">
            <v>31299.840000000062</v>
          </cell>
          <cell r="J17">
            <v>2360.554999999998</v>
          </cell>
          <cell r="K17">
            <v>31299.840000000062</v>
          </cell>
          <cell r="L17">
            <v>2752.56</v>
          </cell>
          <cell r="M17">
            <v>31299.840000000062</v>
          </cell>
          <cell r="N17">
            <v>2752.56</v>
          </cell>
          <cell r="O17">
            <v>26083.200000000044</v>
          </cell>
          <cell r="P17">
            <v>2170.0874999999996</v>
          </cell>
          <cell r="Q17">
            <v>31299.840000000062</v>
          </cell>
          <cell r="R17">
            <v>1277.7650000000003</v>
          </cell>
          <cell r="S17">
            <v>31299.840000000062</v>
          </cell>
          <cell r="T17">
            <v>839.63499999999999</v>
          </cell>
          <cell r="U17">
            <v>31299.840000000062</v>
          </cell>
          <cell r="V17">
            <v>732.9625000000002</v>
          </cell>
          <cell r="W17">
            <v>31299.840000000062</v>
          </cell>
          <cell r="X17">
            <v>784.41000000000008</v>
          </cell>
          <cell r="Y17">
            <v>31299.840000000062</v>
          </cell>
          <cell r="Z17">
            <v>945.40499999999997</v>
          </cell>
        </row>
        <row r="18">
          <cell r="C18">
            <v>31299.840000000062</v>
          </cell>
          <cell r="D18">
            <v>663.93499999999995</v>
          </cell>
          <cell r="E18">
            <v>31299.840000000062</v>
          </cell>
          <cell r="F18">
            <v>1593.222500000001</v>
          </cell>
          <cell r="G18">
            <v>31299.840000000062</v>
          </cell>
          <cell r="H18">
            <v>2752.62</v>
          </cell>
          <cell r="I18">
            <v>31299.840000000062</v>
          </cell>
          <cell r="J18">
            <v>2752.56</v>
          </cell>
          <cell r="K18">
            <v>31299.840000000062</v>
          </cell>
          <cell r="L18">
            <v>2752.56</v>
          </cell>
          <cell r="M18">
            <v>31299.840000000062</v>
          </cell>
          <cell r="N18">
            <v>2752.56</v>
          </cell>
          <cell r="O18">
            <v>26083.200000000044</v>
          </cell>
          <cell r="P18">
            <v>2225.0399999999972</v>
          </cell>
          <cell r="Q18">
            <v>31299.840000000062</v>
          </cell>
          <cell r="R18">
            <v>1285.2150000000001</v>
          </cell>
          <cell r="S18">
            <v>31299.840000000062</v>
          </cell>
          <cell r="T18">
            <v>867.98750000000007</v>
          </cell>
          <cell r="U18">
            <v>31299.840000000062</v>
          </cell>
          <cell r="V18">
            <v>762.87500000000011</v>
          </cell>
          <cell r="W18">
            <v>31299.840000000062</v>
          </cell>
          <cell r="X18">
            <v>652.41</v>
          </cell>
          <cell r="Y18">
            <v>31299.840000000062</v>
          </cell>
          <cell r="Z18">
            <v>1084.5875000000008</v>
          </cell>
        </row>
        <row r="19">
          <cell r="C19">
            <v>31299.840000000062</v>
          </cell>
          <cell r="D19">
            <v>1131.2274999999995</v>
          </cell>
          <cell r="E19">
            <v>31299.840000000062</v>
          </cell>
          <cell r="F19">
            <v>1520.5850000000014</v>
          </cell>
          <cell r="G19">
            <v>31299.840000000062</v>
          </cell>
          <cell r="H19">
            <v>2752.62</v>
          </cell>
          <cell r="I19">
            <v>31299.840000000062</v>
          </cell>
          <cell r="J19">
            <v>2752.56</v>
          </cell>
          <cell r="K19">
            <v>31299.840000000062</v>
          </cell>
          <cell r="L19">
            <v>2752.56</v>
          </cell>
          <cell r="M19">
            <v>31299.840000000062</v>
          </cell>
          <cell r="N19">
            <v>2752.56</v>
          </cell>
          <cell r="O19">
            <v>26083.200000000044</v>
          </cell>
          <cell r="P19">
            <v>2124.9774999999995</v>
          </cell>
          <cell r="Q19">
            <v>31299.840000000062</v>
          </cell>
          <cell r="R19">
            <v>1371.45</v>
          </cell>
          <cell r="S19">
            <v>31299.840000000062</v>
          </cell>
          <cell r="T19">
            <v>831.57</v>
          </cell>
          <cell r="U19">
            <v>31299.840000000062</v>
          </cell>
          <cell r="V19">
            <v>753.7</v>
          </cell>
          <cell r="W19">
            <v>31299.840000000062</v>
          </cell>
          <cell r="X19">
            <v>715.80499999999995</v>
          </cell>
          <cell r="Y19">
            <v>31299.840000000062</v>
          </cell>
          <cell r="Z19">
            <v>1399.5450000000003</v>
          </cell>
        </row>
        <row r="20">
          <cell r="C20">
            <v>31299.840000000062</v>
          </cell>
          <cell r="D20">
            <v>928.57749999999965</v>
          </cell>
          <cell r="E20">
            <v>31299.840000000062</v>
          </cell>
          <cell r="F20">
            <v>1415.5599999999997</v>
          </cell>
          <cell r="G20">
            <v>31299.840000000062</v>
          </cell>
          <cell r="H20">
            <v>2752.62</v>
          </cell>
          <cell r="I20">
            <v>31299.840000000062</v>
          </cell>
          <cell r="J20">
            <v>2752.56</v>
          </cell>
          <cell r="K20">
            <v>31299.840000000062</v>
          </cell>
          <cell r="L20">
            <v>2752.56</v>
          </cell>
          <cell r="M20">
            <v>31299.840000000062</v>
          </cell>
          <cell r="N20">
            <v>2752.56</v>
          </cell>
          <cell r="O20">
            <v>26083.200000000044</v>
          </cell>
          <cell r="P20">
            <v>2135.1500000000019</v>
          </cell>
          <cell r="Q20">
            <v>31299.840000000062</v>
          </cell>
          <cell r="R20">
            <v>1309.8799999999997</v>
          </cell>
          <cell r="S20">
            <v>31299.840000000062</v>
          </cell>
          <cell r="T20">
            <v>861.04500000000007</v>
          </cell>
          <cell r="U20">
            <v>31299.840000000062</v>
          </cell>
          <cell r="V20">
            <v>725.27750000000003</v>
          </cell>
          <cell r="W20">
            <v>31299.840000000062</v>
          </cell>
          <cell r="X20">
            <v>303.5625</v>
          </cell>
          <cell r="Y20">
            <v>31299.840000000062</v>
          </cell>
          <cell r="Z20">
            <v>974.00250000000017</v>
          </cell>
        </row>
        <row r="21">
          <cell r="C21">
            <v>31299.840000000062</v>
          </cell>
          <cell r="D21">
            <v>1089.2849999999999</v>
          </cell>
          <cell r="E21">
            <v>31299.840000000062</v>
          </cell>
          <cell r="F21">
            <v>1430.5049999999997</v>
          </cell>
          <cell r="G21">
            <v>31299.840000000062</v>
          </cell>
          <cell r="H21">
            <v>2752.62</v>
          </cell>
          <cell r="I21">
            <v>31299.840000000062</v>
          </cell>
          <cell r="J21">
            <v>2752.56</v>
          </cell>
          <cell r="K21">
            <v>31299.840000000062</v>
          </cell>
          <cell r="L21">
            <v>2752.56</v>
          </cell>
          <cell r="M21">
            <v>31299.840000000062</v>
          </cell>
          <cell r="N21">
            <v>2752.56</v>
          </cell>
          <cell r="O21">
            <v>26083.200000000044</v>
          </cell>
          <cell r="P21">
            <v>2057.7975000000006</v>
          </cell>
          <cell r="Q21">
            <v>31299.840000000062</v>
          </cell>
          <cell r="R21">
            <v>1189.5625</v>
          </cell>
          <cell r="S21">
            <v>31299.840000000062</v>
          </cell>
          <cell r="T21">
            <v>846.11750000000006</v>
          </cell>
          <cell r="U21">
            <v>31299.840000000062</v>
          </cell>
          <cell r="V21">
            <v>757.13000000000011</v>
          </cell>
          <cell r="W21">
            <v>31299.840000000062</v>
          </cell>
          <cell r="X21">
            <v>714.88000000000011</v>
          </cell>
          <cell r="Y21">
            <v>31299.840000000062</v>
          </cell>
          <cell r="Z21">
            <v>905.51249999999993</v>
          </cell>
        </row>
        <row r="22">
          <cell r="C22">
            <v>31299.840000000062</v>
          </cell>
          <cell r="D22">
            <v>1081.9299999999996</v>
          </cell>
          <cell r="E22">
            <v>31299.840000000062</v>
          </cell>
          <cell r="F22">
            <v>1446.8599999999997</v>
          </cell>
          <cell r="G22">
            <v>31299.840000000062</v>
          </cell>
          <cell r="H22">
            <v>2752.62</v>
          </cell>
          <cell r="I22">
            <v>31299.840000000062</v>
          </cell>
          <cell r="J22">
            <v>2752.56</v>
          </cell>
          <cell r="K22">
            <v>31299.840000000062</v>
          </cell>
          <cell r="L22">
            <v>2752.56</v>
          </cell>
          <cell r="M22">
            <v>31299.840000000062</v>
          </cell>
          <cell r="N22">
            <v>2752.56</v>
          </cell>
          <cell r="O22">
            <v>26083.200000000044</v>
          </cell>
          <cell r="P22">
            <v>2001.2975000000006</v>
          </cell>
          <cell r="Q22">
            <v>31299.840000000062</v>
          </cell>
          <cell r="R22">
            <v>1202.7775000000006</v>
          </cell>
          <cell r="S22">
            <v>31299.840000000062</v>
          </cell>
          <cell r="T22">
            <v>832.31750000000011</v>
          </cell>
          <cell r="U22">
            <v>31299.840000000062</v>
          </cell>
          <cell r="V22">
            <v>716.62500000000011</v>
          </cell>
          <cell r="W22">
            <v>31299.840000000062</v>
          </cell>
          <cell r="X22">
            <v>653.17250000000001</v>
          </cell>
          <cell r="Y22">
            <v>31299.840000000062</v>
          </cell>
          <cell r="Z22">
            <v>1055.4675000000007</v>
          </cell>
        </row>
        <row r="23">
          <cell r="C23">
            <v>31299.840000000062</v>
          </cell>
          <cell r="D23">
            <v>1159.3149999999998</v>
          </cell>
          <cell r="E23">
            <v>31299.840000000062</v>
          </cell>
          <cell r="F23">
            <v>1651.0275000000004</v>
          </cell>
          <cell r="G23">
            <v>31299.840000000062</v>
          </cell>
          <cell r="H23">
            <v>2752.56</v>
          </cell>
          <cell r="I23">
            <v>31299.840000000062</v>
          </cell>
          <cell r="J23">
            <v>2752.56</v>
          </cell>
          <cell r="K23">
            <v>31299.840000000062</v>
          </cell>
          <cell r="L23">
            <v>2752.56</v>
          </cell>
          <cell r="M23">
            <v>31299.840000000062</v>
          </cell>
          <cell r="N23">
            <v>2752.56</v>
          </cell>
          <cell r="O23">
            <v>26083.200000000044</v>
          </cell>
          <cell r="P23">
            <v>2026.6175000000003</v>
          </cell>
          <cell r="Q23">
            <v>31299.840000000062</v>
          </cell>
          <cell r="R23">
            <v>1259.2475000000006</v>
          </cell>
          <cell r="S23">
            <v>31299.840000000062</v>
          </cell>
          <cell r="T23">
            <v>972.97</v>
          </cell>
          <cell r="U23">
            <v>31299.840000000062</v>
          </cell>
          <cell r="V23">
            <v>304.56499999999994</v>
          </cell>
          <cell r="W23">
            <v>31299.840000000062</v>
          </cell>
          <cell r="X23">
            <v>735.10249999999996</v>
          </cell>
          <cell r="Y23">
            <v>31299.840000000062</v>
          </cell>
          <cell r="Z23">
            <v>1258.857500000001</v>
          </cell>
        </row>
        <row r="24">
          <cell r="C24">
            <v>31299.840000000062</v>
          </cell>
          <cell r="D24">
            <v>1185.3199999999993</v>
          </cell>
          <cell r="E24">
            <v>31299.840000000062</v>
          </cell>
          <cell r="F24">
            <v>1781.7675000000004</v>
          </cell>
          <cell r="G24">
            <v>31299.840000000062</v>
          </cell>
          <cell r="H24">
            <v>2752.56</v>
          </cell>
          <cell r="I24">
            <v>31299.840000000062</v>
          </cell>
          <cell r="J24">
            <v>2752.56</v>
          </cell>
          <cell r="K24">
            <v>31299.840000000062</v>
          </cell>
          <cell r="L24">
            <v>2752.56</v>
          </cell>
          <cell r="M24">
            <v>31299.840000000062</v>
          </cell>
          <cell r="N24">
            <v>2752.56</v>
          </cell>
          <cell r="O24">
            <v>26083.200000000044</v>
          </cell>
          <cell r="P24">
            <v>1980.4675000000004</v>
          </cell>
          <cell r="Q24">
            <v>31299.840000000062</v>
          </cell>
          <cell r="R24">
            <v>1207.3350000000005</v>
          </cell>
          <cell r="S24">
            <v>31299.840000000062</v>
          </cell>
          <cell r="T24">
            <v>841.2700000000001</v>
          </cell>
          <cell r="U24">
            <v>31299.840000000062</v>
          </cell>
          <cell r="V24">
            <v>701.63000000000011</v>
          </cell>
          <cell r="W24">
            <v>31299.840000000062</v>
          </cell>
          <cell r="X24">
            <v>697.83999999999992</v>
          </cell>
          <cell r="Y24">
            <v>31299.840000000062</v>
          </cell>
          <cell r="Z24">
            <v>1258.857500000001</v>
          </cell>
        </row>
        <row r="25">
          <cell r="C25">
            <v>31299.840000000062</v>
          </cell>
          <cell r="D25">
            <v>1037.0099999999995</v>
          </cell>
          <cell r="E25">
            <v>31299.840000000062</v>
          </cell>
          <cell r="F25">
            <v>2119.8074999999994</v>
          </cell>
          <cell r="G25">
            <v>31299.840000000062</v>
          </cell>
          <cell r="H25">
            <v>2752.56</v>
          </cell>
          <cell r="I25">
            <v>31299.840000000062</v>
          </cell>
          <cell r="J25">
            <v>2752.56</v>
          </cell>
          <cell r="K25">
            <v>31299.840000000062</v>
          </cell>
          <cell r="L25">
            <v>2752.56</v>
          </cell>
          <cell r="M25">
            <v>31299.840000000062</v>
          </cell>
          <cell r="N25">
            <v>2752.56</v>
          </cell>
          <cell r="O25">
            <v>26083.200000000044</v>
          </cell>
          <cell r="P25">
            <v>1864.214999999999</v>
          </cell>
          <cell r="Q25">
            <v>31299.840000000062</v>
          </cell>
          <cell r="R25">
            <v>1192.4275000000005</v>
          </cell>
          <cell r="S25">
            <v>31299.840000000062</v>
          </cell>
          <cell r="T25">
            <v>787.17250000000001</v>
          </cell>
          <cell r="U25">
            <v>31299.840000000062</v>
          </cell>
          <cell r="V25">
            <v>745.91250000000002</v>
          </cell>
          <cell r="W25">
            <v>31299.840000000062</v>
          </cell>
          <cell r="X25">
            <v>697.84</v>
          </cell>
          <cell r="Y25">
            <v>31299.840000000062</v>
          </cell>
          <cell r="Z25">
            <v>1110.9800000000007</v>
          </cell>
        </row>
        <row r="26">
          <cell r="C26">
            <v>31299.840000000062</v>
          </cell>
          <cell r="D26">
            <v>1333.5324999999996</v>
          </cell>
          <cell r="E26">
            <v>31299.840000000062</v>
          </cell>
          <cell r="F26">
            <v>2185.5850000000014</v>
          </cell>
          <cell r="G26">
            <v>31299.840000000062</v>
          </cell>
          <cell r="H26">
            <v>2752.56</v>
          </cell>
          <cell r="I26">
            <v>31299.840000000062</v>
          </cell>
          <cell r="J26">
            <v>2752.56</v>
          </cell>
          <cell r="K26">
            <v>31299.840000000062</v>
          </cell>
          <cell r="L26">
            <v>2752.56</v>
          </cell>
          <cell r="M26">
            <v>31299.840000000062</v>
          </cell>
          <cell r="N26">
            <v>2752.56</v>
          </cell>
          <cell r="O26">
            <v>26083.200000000044</v>
          </cell>
          <cell r="P26">
            <v>1784.9000000000005</v>
          </cell>
          <cell r="Q26">
            <v>31299.840000000062</v>
          </cell>
          <cell r="R26">
            <v>1175.9400000000005</v>
          </cell>
          <cell r="S26">
            <v>31299.840000000062</v>
          </cell>
          <cell r="T26">
            <v>719.98000000000013</v>
          </cell>
          <cell r="U26">
            <v>31299.840000000062</v>
          </cell>
          <cell r="V26">
            <v>724.01750000000004</v>
          </cell>
          <cell r="W26">
            <v>31299.840000000062</v>
          </cell>
          <cell r="X26">
            <v>735.48000000000013</v>
          </cell>
          <cell r="Y26">
            <v>0</v>
          </cell>
          <cell r="Z26">
            <v>0</v>
          </cell>
        </row>
        <row r="27">
          <cell r="C27">
            <v>31299.840000000062</v>
          </cell>
          <cell r="D27">
            <v>1380.9924999999994</v>
          </cell>
          <cell r="E27">
            <v>31299.840000000062</v>
          </cell>
          <cell r="F27">
            <v>2418.590000000002</v>
          </cell>
          <cell r="G27">
            <v>31299.840000000062</v>
          </cell>
          <cell r="H27">
            <v>2752.56</v>
          </cell>
          <cell r="I27">
            <v>31299.840000000062</v>
          </cell>
          <cell r="J27">
            <v>2752.56</v>
          </cell>
          <cell r="K27">
            <v>31299.840000000062</v>
          </cell>
          <cell r="L27">
            <v>2752.56</v>
          </cell>
          <cell r="M27">
            <v>31299.840000000062</v>
          </cell>
          <cell r="N27">
            <v>2752.56</v>
          </cell>
          <cell r="O27">
            <v>26083.200000000044</v>
          </cell>
          <cell r="P27">
            <v>2020.9299999999976</v>
          </cell>
          <cell r="Q27">
            <v>31299.840000000062</v>
          </cell>
          <cell r="R27">
            <v>1170.6450000000007</v>
          </cell>
          <cell r="S27">
            <v>31299.840000000062</v>
          </cell>
          <cell r="T27">
            <v>977.22999999999968</v>
          </cell>
          <cell r="U27">
            <v>31299.840000000062</v>
          </cell>
          <cell r="V27">
            <v>677.04500000000007</v>
          </cell>
          <cell r="W27">
            <v>31299.840000000062</v>
          </cell>
          <cell r="X27">
            <v>512.37</v>
          </cell>
          <cell r="Y27">
            <v>31299.840000000062</v>
          </cell>
          <cell r="Z27">
            <v>888.76749999999993</v>
          </cell>
        </row>
        <row r="28">
          <cell r="C28">
            <v>31299.840000000062</v>
          </cell>
          <cell r="D28">
            <v>961.16999999999962</v>
          </cell>
          <cell r="E28">
            <v>31299.840000000062</v>
          </cell>
          <cell r="F28">
            <v>2751.1199999999967</v>
          </cell>
          <cell r="G28">
            <v>31299.840000000062</v>
          </cell>
          <cell r="H28">
            <v>2752.56</v>
          </cell>
          <cell r="I28">
            <v>31299.840000000062</v>
          </cell>
          <cell r="J28">
            <v>2752.56</v>
          </cell>
          <cell r="K28">
            <v>31299.840000000062</v>
          </cell>
          <cell r="L28">
            <v>2752.56</v>
          </cell>
          <cell r="M28">
            <v>31299.840000000062</v>
          </cell>
          <cell r="N28">
            <v>2752.56</v>
          </cell>
          <cell r="O28">
            <v>26083.200000000044</v>
          </cell>
          <cell r="P28">
            <v>1830.1924999999978</v>
          </cell>
          <cell r="Q28">
            <v>31299.840000000062</v>
          </cell>
          <cell r="R28">
            <v>1184.4025000000004</v>
          </cell>
          <cell r="S28">
            <v>31299.840000000062</v>
          </cell>
          <cell r="T28">
            <v>865.36999999999989</v>
          </cell>
          <cell r="U28">
            <v>31299.840000000062</v>
          </cell>
          <cell r="V28">
            <v>740.4325</v>
          </cell>
          <cell r="W28">
            <v>31299.840000000062</v>
          </cell>
          <cell r="X28">
            <v>729.36249999999984</v>
          </cell>
          <cell r="Y28">
            <v>31299.840000000062</v>
          </cell>
          <cell r="Z28">
            <v>990.88250000000039</v>
          </cell>
        </row>
        <row r="29">
          <cell r="C29">
            <v>31299.840000000062</v>
          </cell>
          <cell r="D29">
            <v>1129.9874999999995</v>
          </cell>
          <cell r="E29">
            <v>31299.840000000062</v>
          </cell>
          <cell r="F29">
            <v>2751.1199999999967</v>
          </cell>
          <cell r="G29">
            <v>31299.840000000062</v>
          </cell>
          <cell r="H29">
            <v>2751.8399999999974</v>
          </cell>
          <cell r="I29">
            <v>31299.840000000062</v>
          </cell>
          <cell r="J29">
            <v>2752.56</v>
          </cell>
          <cell r="K29">
            <v>31299.840000000062</v>
          </cell>
          <cell r="L29">
            <v>3232.2600000000029</v>
          </cell>
          <cell r="M29">
            <v>31299.840000000062</v>
          </cell>
          <cell r="N29">
            <v>2752.56</v>
          </cell>
          <cell r="O29">
            <v>31299.840000000062</v>
          </cell>
          <cell r="P29">
            <v>1784.1949999999979</v>
          </cell>
          <cell r="Q29">
            <v>31299.840000000062</v>
          </cell>
          <cell r="R29">
            <v>1123.08</v>
          </cell>
          <cell r="S29">
            <v>31299.840000000062</v>
          </cell>
          <cell r="T29">
            <v>811.35999999999956</v>
          </cell>
          <cell r="U29">
            <v>31299.840000000062</v>
          </cell>
          <cell r="V29">
            <v>671.63250000000005</v>
          </cell>
          <cell r="W29">
            <v>31299.840000000062</v>
          </cell>
          <cell r="X29">
            <v>729.36249999999984</v>
          </cell>
          <cell r="Y29">
            <v>31299.840000000062</v>
          </cell>
          <cell r="Z29">
            <v>1244.085</v>
          </cell>
        </row>
        <row r="30">
          <cell r="C30">
            <v>31299.840000000062</v>
          </cell>
          <cell r="D30">
            <v>1112.9049999999995</v>
          </cell>
          <cell r="E30">
            <v>31299.840000000062</v>
          </cell>
          <cell r="F30">
            <v>2754.4800000000064</v>
          </cell>
          <cell r="G30">
            <v>31299.840000000062</v>
          </cell>
          <cell r="H30">
            <v>2752.56</v>
          </cell>
          <cell r="I30">
            <v>31299.840000000062</v>
          </cell>
          <cell r="J30">
            <v>2752.56</v>
          </cell>
          <cell r="K30">
            <v>31299.840000000062</v>
          </cell>
          <cell r="L30">
            <v>2752.56</v>
          </cell>
          <cell r="M30">
            <v>31299.840000000062</v>
          </cell>
          <cell r="N30">
            <v>2997.8000000000011</v>
          </cell>
          <cell r="O30">
            <v>31299.840000000062</v>
          </cell>
          <cell r="P30">
            <v>1747.652499999999</v>
          </cell>
          <cell r="Q30">
            <v>31299.840000000062</v>
          </cell>
          <cell r="R30">
            <v>1115.5550000000001</v>
          </cell>
          <cell r="S30">
            <v>31299.840000000062</v>
          </cell>
          <cell r="T30">
            <v>793.33999999999958</v>
          </cell>
          <cell r="U30">
            <v>31299.840000000062</v>
          </cell>
          <cell r="V30">
            <v>294.22249999999997</v>
          </cell>
          <cell r="W30">
            <v>31299.840000000062</v>
          </cell>
          <cell r="X30">
            <v>823.38250000000005</v>
          </cell>
          <cell r="Y30">
            <v>31299.840000000062</v>
          </cell>
          <cell r="Z30">
            <v>1489.3900000000006</v>
          </cell>
        </row>
        <row r="31">
          <cell r="C31">
            <v>31299.840000000062</v>
          </cell>
          <cell r="D31">
            <v>1112.9049999999995</v>
          </cell>
          <cell r="E31">
            <v>31299.840000000062</v>
          </cell>
          <cell r="F31">
            <v>2754.4800000000064</v>
          </cell>
          <cell r="G31">
            <v>31299.840000000062</v>
          </cell>
          <cell r="H31">
            <v>2752.56</v>
          </cell>
          <cell r="I31">
            <v>31299.840000000062</v>
          </cell>
          <cell r="J31">
            <v>2752.56</v>
          </cell>
          <cell r="K31">
            <v>31299.840000000062</v>
          </cell>
          <cell r="L31">
            <v>2752.56</v>
          </cell>
          <cell r="M31">
            <v>31299.840000000062</v>
          </cell>
          <cell r="N31">
            <v>2752.56</v>
          </cell>
          <cell r="O31">
            <v>31299.840000000062</v>
          </cell>
          <cell r="P31">
            <v>1647.314999999998</v>
          </cell>
          <cell r="Q31">
            <v>31299.840000000062</v>
          </cell>
          <cell r="R31">
            <v>1109.6674999999998</v>
          </cell>
          <cell r="S31">
            <v>31299.840000000062</v>
          </cell>
          <cell r="T31">
            <v>814.5500000000003</v>
          </cell>
          <cell r="U31">
            <v>31299.840000000062</v>
          </cell>
          <cell r="V31">
            <v>663.2299999999999</v>
          </cell>
          <cell r="W31">
            <v>31299.840000000062</v>
          </cell>
          <cell r="X31">
            <v>788.78000000000009</v>
          </cell>
          <cell r="Y31">
            <v>31299.840000000062</v>
          </cell>
          <cell r="Z31">
            <v>1279.77</v>
          </cell>
        </row>
        <row r="32">
          <cell r="C32">
            <v>31299.840000000062</v>
          </cell>
          <cell r="D32">
            <v>977.09999999999945</v>
          </cell>
          <cell r="E32">
            <v>31299.840000000062</v>
          </cell>
          <cell r="F32">
            <v>2754.4800000000064</v>
          </cell>
          <cell r="G32">
            <v>31299.840000000062</v>
          </cell>
          <cell r="H32">
            <v>2752.56</v>
          </cell>
          <cell r="I32">
            <v>31299.840000000062</v>
          </cell>
          <cell r="J32">
            <v>2752.56</v>
          </cell>
          <cell r="K32">
            <v>31299.840000000062</v>
          </cell>
          <cell r="L32">
            <v>2752.56</v>
          </cell>
          <cell r="M32">
            <v>31299.840000000062</v>
          </cell>
          <cell r="N32">
            <v>2752.56</v>
          </cell>
          <cell r="O32">
            <v>31299.840000000062</v>
          </cell>
          <cell r="P32">
            <v>1579.4375000000009</v>
          </cell>
          <cell r="Q32">
            <v>31299.840000000062</v>
          </cell>
          <cell r="R32">
            <v>1078.0625000000002</v>
          </cell>
          <cell r="S32">
            <v>31299.840000000062</v>
          </cell>
          <cell r="T32">
            <v>770.54000000000008</v>
          </cell>
          <cell r="U32">
            <v>31299.840000000062</v>
          </cell>
          <cell r="V32">
            <v>726.26499999999987</v>
          </cell>
          <cell r="W32">
            <v>0</v>
          </cell>
          <cell r="X32">
            <v>0</v>
          </cell>
          <cell r="Y32">
            <v>31299.840000000062</v>
          </cell>
          <cell r="Z32">
            <v>970.88250000000005</v>
          </cell>
        </row>
        <row r="33">
          <cell r="C33">
            <v>31299.840000000062</v>
          </cell>
          <cell r="D33">
            <v>1120.4849999999994</v>
          </cell>
          <cell r="E33">
            <v>31299.840000000062</v>
          </cell>
          <cell r="F33">
            <v>2754.4800000000064</v>
          </cell>
          <cell r="G33">
            <v>31299.840000000062</v>
          </cell>
          <cell r="H33">
            <v>4077.3199999999997</v>
          </cell>
          <cell r="I33">
            <v>31299.840000000062</v>
          </cell>
          <cell r="J33">
            <v>2752.56</v>
          </cell>
          <cell r="K33">
            <v>31299.840000000062</v>
          </cell>
          <cell r="L33">
            <v>2752.56</v>
          </cell>
          <cell r="M33">
            <v>31299.840000000062</v>
          </cell>
          <cell r="N33">
            <v>2752.56</v>
          </cell>
          <cell r="O33">
            <v>31299.840000000062</v>
          </cell>
          <cell r="P33">
            <v>1596.1775000000027</v>
          </cell>
          <cell r="Q33">
            <v>31299.840000000062</v>
          </cell>
          <cell r="R33">
            <v>1090.2050000000002</v>
          </cell>
          <cell r="S33">
            <v>31299.840000000062</v>
          </cell>
          <cell r="T33">
            <v>633.65000000000009</v>
          </cell>
          <cell r="U33">
            <v>31299.840000000062</v>
          </cell>
          <cell r="V33">
            <v>745.1774999999999</v>
          </cell>
          <cell r="W33">
            <v>0</v>
          </cell>
          <cell r="X33">
            <v>0</v>
          </cell>
          <cell r="Y33">
            <v>31299.840000000062</v>
          </cell>
          <cell r="Z33">
            <v>1106.3024999999998</v>
          </cell>
        </row>
        <row r="34">
          <cell r="C34">
            <v>0</v>
          </cell>
          <cell r="D34">
            <v>0</v>
          </cell>
          <cell r="E34">
            <v>31299.840000000062</v>
          </cell>
          <cell r="F34">
            <v>2383.2299999999977</v>
          </cell>
          <cell r="G34">
            <v>0</v>
          </cell>
          <cell r="H34">
            <v>0</v>
          </cell>
          <cell r="I34">
            <v>31299.840000000062</v>
          </cell>
          <cell r="J34">
            <v>3781.5550000000021</v>
          </cell>
          <cell r="K34">
            <v>31299.840000000062</v>
          </cell>
          <cell r="L34">
            <v>2752.56</v>
          </cell>
          <cell r="M34">
            <v>0</v>
          </cell>
          <cell r="N34">
            <v>0</v>
          </cell>
          <cell r="O34">
            <v>31299.840000000062</v>
          </cell>
          <cell r="P34">
            <v>1627.8925000000027</v>
          </cell>
          <cell r="Q34">
            <v>0</v>
          </cell>
          <cell r="R34">
            <v>0</v>
          </cell>
          <cell r="S34">
            <v>31299.840000000062</v>
          </cell>
          <cell r="T34">
            <v>633.42499999999995</v>
          </cell>
          <cell r="U34">
            <v>31299.840000000062</v>
          </cell>
          <cell r="V34">
            <v>715.14250000000015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IL 2019"/>
      <sheetName val="MAY 2019"/>
      <sheetName val="JUNE 2019"/>
      <sheetName val="JULY 2019"/>
      <sheetName val="AUGUST 2019"/>
      <sheetName val="SEPTEMBER 2019"/>
      <sheetName val="OCTOBER 2019"/>
      <sheetName val="NOVEMBER 2019"/>
      <sheetName val="DECEMBER 2019"/>
      <sheetName val="JANUARY 2020"/>
      <sheetName val="FEBRURAY 2020"/>
      <sheetName val="MARCH 2020"/>
    </sheetNames>
    <sheetDataSet>
      <sheetData sheetId="0">
        <row r="4">
          <cell r="C4">
            <v>31299.840000000062</v>
          </cell>
          <cell r="D4">
            <v>1982.0625000000016</v>
          </cell>
          <cell r="E4">
            <v>31299.840000000062</v>
          </cell>
          <cell r="F4">
            <v>4030.247500000004</v>
          </cell>
          <cell r="G4">
            <v>31299.840000000062</v>
          </cell>
          <cell r="H4">
            <v>3288.8874999999948</v>
          </cell>
          <cell r="I4">
            <v>31299.840000000062</v>
          </cell>
          <cell r="J4">
            <v>4589.5199999999923</v>
          </cell>
          <cell r="K4">
            <v>31299.840000000062</v>
          </cell>
          <cell r="L4">
            <v>4589.5199999999923</v>
          </cell>
          <cell r="M4">
            <v>31299.840000000062</v>
          </cell>
          <cell r="N4">
            <v>4498.0799999999972</v>
          </cell>
          <cell r="O4">
            <v>31299.840000000062</v>
          </cell>
          <cell r="P4">
            <v>3754.1199999999976</v>
          </cell>
          <cell r="Q4">
            <v>31299.840000000062</v>
          </cell>
          <cell r="R4">
            <v>1636.9949999999983</v>
          </cell>
          <cell r="S4">
            <v>31299.840000000062</v>
          </cell>
          <cell r="T4">
            <v>942.92500000000064</v>
          </cell>
          <cell r="U4">
            <v>31299.840000000062</v>
          </cell>
          <cell r="V4">
            <v>722.57250000000022</v>
          </cell>
          <cell r="W4">
            <v>31299.840000000062</v>
          </cell>
          <cell r="X4">
            <v>620.19749999999874</v>
          </cell>
          <cell r="Y4">
            <v>31299.840000000062</v>
          </cell>
          <cell r="Z4">
            <v>661.48250000000041</v>
          </cell>
        </row>
        <row r="5">
          <cell r="C5">
            <v>31299.840000000062</v>
          </cell>
          <cell r="D5">
            <v>1524.0774999999999</v>
          </cell>
          <cell r="E5">
            <v>31299.840000000062</v>
          </cell>
          <cell r="F5">
            <v>3102.9850000000038</v>
          </cell>
          <cell r="G5">
            <v>31299.840000000062</v>
          </cell>
          <cell r="H5">
            <v>3409.9824999999996</v>
          </cell>
          <cell r="I5">
            <v>31299.840000000062</v>
          </cell>
          <cell r="J5">
            <v>4589.5199999999923</v>
          </cell>
          <cell r="K5">
            <v>31299.840000000062</v>
          </cell>
          <cell r="L5">
            <v>4589.5199999999923</v>
          </cell>
          <cell r="M5">
            <v>31299.840000000062</v>
          </cell>
          <cell r="N5">
            <v>4383.1199999999935</v>
          </cell>
          <cell r="O5">
            <v>31299.840000000062</v>
          </cell>
          <cell r="P5">
            <v>3420.2099999999964</v>
          </cell>
          <cell r="Q5">
            <v>31299.840000000062</v>
          </cell>
          <cell r="R5">
            <v>1592.5649999999996</v>
          </cell>
          <cell r="S5">
            <v>31299.840000000062</v>
          </cell>
          <cell r="T5">
            <v>1041.165</v>
          </cell>
          <cell r="U5">
            <v>31299.840000000062</v>
          </cell>
          <cell r="V5">
            <v>764.10750000000007</v>
          </cell>
          <cell r="W5">
            <v>31299.840000000062</v>
          </cell>
          <cell r="X5">
            <v>347.55249999999995</v>
          </cell>
          <cell r="Y5">
            <v>31299.840000000062</v>
          </cell>
          <cell r="Z5">
            <v>718.27750000000037</v>
          </cell>
        </row>
        <row r="6">
          <cell r="C6">
            <v>31299.840000000062</v>
          </cell>
          <cell r="D6">
            <v>1370.2499999999995</v>
          </cell>
          <cell r="E6">
            <v>31299.840000000062</v>
          </cell>
          <cell r="F6">
            <v>3626.3850000000048</v>
          </cell>
          <cell r="G6">
            <v>31299.840000000062</v>
          </cell>
          <cell r="H6">
            <v>3517.6800000000003</v>
          </cell>
          <cell r="I6">
            <v>31299.840000000062</v>
          </cell>
          <cell r="J6">
            <v>4589.5199999999923</v>
          </cell>
          <cell r="K6">
            <v>31299.840000000062</v>
          </cell>
          <cell r="L6">
            <v>4589.5199999999923</v>
          </cell>
          <cell r="M6">
            <v>31299.840000000062</v>
          </cell>
          <cell r="N6">
            <v>4223.5199999999923</v>
          </cell>
          <cell r="O6">
            <v>31299.840000000062</v>
          </cell>
          <cell r="P6">
            <v>3374.1899999999955</v>
          </cell>
          <cell r="Q6">
            <v>31299.840000000062</v>
          </cell>
          <cell r="R6">
            <v>1549.9499999999996</v>
          </cell>
          <cell r="S6">
            <v>31299.840000000062</v>
          </cell>
          <cell r="T6">
            <v>1087.4924999999996</v>
          </cell>
          <cell r="U6">
            <v>31299.840000000062</v>
          </cell>
          <cell r="V6">
            <v>747.90250000000037</v>
          </cell>
          <cell r="W6">
            <v>31299.840000000062</v>
          </cell>
          <cell r="X6">
            <v>582.00500000000011</v>
          </cell>
          <cell r="Y6">
            <v>31299.840000000062</v>
          </cell>
          <cell r="Z6">
            <v>734.17250000000035</v>
          </cell>
        </row>
        <row r="7">
          <cell r="C7">
            <v>31299.840000000062</v>
          </cell>
          <cell r="D7">
            <v>1242.2399999999996</v>
          </cell>
          <cell r="E7">
            <v>31299.840000000062</v>
          </cell>
          <cell r="F7">
            <v>3709.2225000000026</v>
          </cell>
          <cell r="G7">
            <v>31299.840000000062</v>
          </cell>
          <cell r="H7">
            <v>3686.3550000000064</v>
          </cell>
          <cell r="I7">
            <v>31299.840000000062</v>
          </cell>
          <cell r="J7">
            <v>4589.5199999999923</v>
          </cell>
          <cell r="K7">
            <v>31299.840000000062</v>
          </cell>
          <cell r="L7">
            <v>4589.5199999999923</v>
          </cell>
          <cell r="M7">
            <v>31299.840000000062</v>
          </cell>
          <cell r="N7">
            <v>4280.719999999993</v>
          </cell>
          <cell r="O7">
            <v>31299.840000000062</v>
          </cell>
          <cell r="Q7">
            <v>31299.840000000062</v>
          </cell>
          <cell r="R7">
            <v>1579.3849999999998</v>
          </cell>
          <cell r="S7">
            <v>31299.840000000062</v>
          </cell>
          <cell r="T7">
            <v>1026.0874999999996</v>
          </cell>
          <cell r="U7">
            <v>31299.840000000062</v>
          </cell>
          <cell r="V7">
            <v>757.51750000000084</v>
          </cell>
          <cell r="W7">
            <v>31299.840000000062</v>
          </cell>
          <cell r="X7">
            <v>655.30500000000006</v>
          </cell>
          <cell r="Y7">
            <v>31299.840000000062</v>
          </cell>
          <cell r="Z7">
            <v>733.18250000000057</v>
          </cell>
        </row>
        <row r="8">
          <cell r="C8">
            <v>31299.840000000062</v>
          </cell>
          <cell r="D8">
            <v>1297.4849999999997</v>
          </cell>
          <cell r="E8">
            <v>31299.840000000062</v>
          </cell>
          <cell r="F8">
            <v>4220.4000000000051</v>
          </cell>
          <cell r="G8">
            <v>31299.840000000062</v>
          </cell>
          <cell r="H8">
            <v>3350.0700000000038</v>
          </cell>
          <cell r="I8">
            <v>31299.840000000062</v>
          </cell>
          <cell r="J8">
            <v>4589.5199999999923</v>
          </cell>
          <cell r="K8">
            <v>31299.840000000062</v>
          </cell>
          <cell r="L8">
            <v>4589.5199999999923</v>
          </cell>
          <cell r="M8">
            <v>31299.840000000062</v>
          </cell>
          <cell r="N8">
            <v>4498.0799999999972</v>
          </cell>
          <cell r="O8">
            <v>31299.840000000062</v>
          </cell>
          <cell r="P8">
            <v>3585.1175000000053</v>
          </cell>
          <cell r="Q8">
            <v>31299.840000000062</v>
          </cell>
          <cell r="R8">
            <v>1462.9649999999997</v>
          </cell>
          <cell r="S8">
            <v>31299.840000000062</v>
          </cell>
          <cell r="T8">
            <v>1029.81</v>
          </cell>
          <cell r="U8">
            <v>31299.840000000062</v>
          </cell>
          <cell r="V8">
            <v>768.57500000000095</v>
          </cell>
          <cell r="W8">
            <v>31299.840000000062</v>
          </cell>
          <cell r="X8">
            <v>609.09000000000015</v>
          </cell>
          <cell r="Y8">
            <v>31299.840000000062</v>
          </cell>
          <cell r="Z8">
            <v>730.54250000000047</v>
          </cell>
        </row>
        <row r="9">
          <cell r="C9">
            <v>31299.840000000062</v>
          </cell>
          <cell r="D9">
            <v>1278.4149999999997</v>
          </cell>
          <cell r="E9">
            <v>31299.840000000062</v>
          </cell>
          <cell r="F9">
            <v>4222.5600000000031</v>
          </cell>
          <cell r="G9">
            <v>31299.840000000062</v>
          </cell>
          <cell r="H9">
            <v>3562.4100000000062</v>
          </cell>
          <cell r="I9">
            <v>31299.840000000062</v>
          </cell>
          <cell r="J9">
            <v>4589.5199999999923</v>
          </cell>
          <cell r="K9">
            <v>31299.840000000062</v>
          </cell>
          <cell r="L9">
            <v>4589.5199999999923</v>
          </cell>
          <cell r="M9">
            <v>31299.840000000062</v>
          </cell>
          <cell r="N9">
            <v>4315.0399999999936</v>
          </cell>
          <cell r="O9">
            <v>31299.840000000062</v>
          </cell>
          <cell r="P9">
            <v>3018.3499999999954</v>
          </cell>
          <cell r="Q9">
            <v>31299.840000000062</v>
          </cell>
          <cell r="R9">
            <v>1502.7074999999995</v>
          </cell>
          <cell r="S9">
            <v>31299.840000000062</v>
          </cell>
          <cell r="T9">
            <v>950.14750000000004</v>
          </cell>
          <cell r="U9">
            <v>31299.840000000062</v>
          </cell>
          <cell r="V9">
            <v>736.91000000000065</v>
          </cell>
          <cell r="W9">
            <v>31299.840000000062</v>
          </cell>
          <cell r="X9">
            <v>579.05499999999984</v>
          </cell>
          <cell r="Y9">
            <v>31299.840000000062</v>
          </cell>
          <cell r="Z9">
            <v>788.67500000000052</v>
          </cell>
        </row>
        <row r="10">
          <cell r="C10">
            <v>31299.840000000062</v>
          </cell>
          <cell r="D10">
            <v>1612.2175000000004</v>
          </cell>
          <cell r="E10">
            <v>31299.840000000062</v>
          </cell>
          <cell r="F10">
            <v>4237.5200000000023</v>
          </cell>
          <cell r="G10">
            <v>31299.840000000062</v>
          </cell>
          <cell r="H10">
            <v>4222.5600000000031</v>
          </cell>
          <cell r="I10">
            <v>31299.840000000062</v>
          </cell>
          <cell r="J10">
            <v>4589.5199999999923</v>
          </cell>
          <cell r="K10">
            <v>31299.840000000062</v>
          </cell>
          <cell r="L10">
            <v>4589.5199999999923</v>
          </cell>
          <cell r="M10">
            <v>31299.840000000062</v>
          </cell>
          <cell r="N10">
            <v>4590</v>
          </cell>
          <cell r="O10">
            <v>31299.840000000062</v>
          </cell>
          <cell r="P10">
            <v>3313.3724999999949</v>
          </cell>
          <cell r="Q10">
            <v>31299.840000000062</v>
          </cell>
          <cell r="R10">
            <v>1493.84</v>
          </cell>
          <cell r="S10">
            <v>31299.840000000062</v>
          </cell>
          <cell r="T10">
            <v>959.99000000000035</v>
          </cell>
          <cell r="U10">
            <v>31299.840000000062</v>
          </cell>
          <cell r="V10">
            <v>754.31750000000045</v>
          </cell>
          <cell r="W10">
            <v>31299.840000000062</v>
          </cell>
          <cell r="X10">
            <v>599.52500000000009</v>
          </cell>
          <cell r="Y10">
            <v>31299.840000000062</v>
          </cell>
          <cell r="Z10">
            <v>759.98250000000019</v>
          </cell>
        </row>
        <row r="11">
          <cell r="C11">
            <v>31299.840000000062</v>
          </cell>
          <cell r="D11">
            <v>1530.9225000000004</v>
          </cell>
          <cell r="E11">
            <v>31299.840000000062</v>
          </cell>
          <cell r="F11">
            <v>3120.1849999999981</v>
          </cell>
          <cell r="G11">
            <v>31299.840000000062</v>
          </cell>
          <cell r="H11">
            <v>4590</v>
          </cell>
          <cell r="I11">
            <v>31299.840000000062</v>
          </cell>
          <cell r="J11">
            <v>4589.5199999999923</v>
          </cell>
          <cell r="K11">
            <v>31299.840000000062</v>
          </cell>
          <cell r="L11">
            <v>3175.1999999999957</v>
          </cell>
          <cell r="M11">
            <v>31299.840000000062</v>
          </cell>
          <cell r="N11">
            <v>4590</v>
          </cell>
          <cell r="O11">
            <v>31299.840000000062</v>
          </cell>
          <cell r="P11">
            <v>3207.257499999997</v>
          </cell>
          <cell r="Q11">
            <v>31299.840000000062</v>
          </cell>
          <cell r="R11">
            <v>1461.8824999999999</v>
          </cell>
          <cell r="S11">
            <v>31299.840000000062</v>
          </cell>
          <cell r="T11">
            <v>958.56000000000074</v>
          </cell>
          <cell r="U11">
            <v>31299.840000000062</v>
          </cell>
          <cell r="V11">
            <v>748.99000000000046</v>
          </cell>
          <cell r="W11">
            <v>31299.840000000062</v>
          </cell>
          <cell r="X11">
            <v>553.31000000000017</v>
          </cell>
          <cell r="Y11">
            <v>31299.840000000062</v>
          </cell>
          <cell r="Z11">
            <v>669.35000000000025</v>
          </cell>
        </row>
        <row r="12">
          <cell r="C12">
            <v>31299.840000000062</v>
          </cell>
          <cell r="D12">
            <v>1530.9225000000004</v>
          </cell>
          <cell r="E12">
            <v>31299.840000000062</v>
          </cell>
          <cell r="F12">
            <v>3176.1000000000017</v>
          </cell>
          <cell r="G12">
            <v>31299.840000000062</v>
          </cell>
          <cell r="H12">
            <v>4590</v>
          </cell>
          <cell r="I12">
            <v>31299.840000000062</v>
          </cell>
          <cell r="J12">
            <v>4589.5199999999923</v>
          </cell>
          <cell r="K12">
            <v>31299.840000000062</v>
          </cell>
          <cell r="L12">
            <v>3320.469999999998</v>
          </cell>
          <cell r="M12">
            <v>31299.840000000062</v>
          </cell>
          <cell r="N12">
            <v>4498.0799999999972</v>
          </cell>
          <cell r="O12">
            <v>31299.840000000062</v>
          </cell>
          <cell r="P12">
            <v>3792.2149999999961</v>
          </cell>
          <cell r="Q12">
            <v>31299.840000000062</v>
          </cell>
          <cell r="R12">
            <v>1426.5774999999992</v>
          </cell>
          <cell r="S12">
            <v>31299.840000000062</v>
          </cell>
          <cell r="T12">
            <v>991.62</v>
          </cell>
          <cell r="U12">
            <v>31299.840000000062</v>
          </cell>
          <cell r="V12">
            <v>751.08750000000043</v>
          </cell>
          <cell r="W12">
            <v>31299.840000000062</v>
          </cell>
          <cell r="X12">
            <v>444.98499999999996</v>
          </cell>
          <cell r="Y12">
            <v>31299.840000000062</v>
          </cell>
          <cell r="Z12">
            <v>760.59250000000031</v>
          </cell>
        </row>
        <row r="13">
          <cell r="C13">
            <v>31299.840000000062</v>
          </cell>
          <cell r="D13">
            <v>1593.5549999999994</v>
          </cell>
          <cell r="E13">
            <v>31299.840000000062</v>
          </cell>
          <cell r="F13">
            <v>3102.8700000000013</v>
          </cell>
          <cell r="G13">
            <v>31299.840000000062</v>
          </cell>
          <cell r="H13">
            <v>4590</v>
          </cell>
          <cell r="I13">
            <v>31299.840000000062</v>
          </cell>
          <cell r="K13">
            <v>31299.840000000062</v>
          </cell>
          <cell r="L13">
            <v>2797.9199999999987</v>
          </cell>
          <cell r="M13">
            <v>31299.840000000062</v>
          </cell>
          <cell r="N13">
            <v>4381.6299999999947</v>
          </cell>
          <cell r="O13">
            <v>31299.840000000062</v>
          </cell>
          <cell r="P13">
            <v>4171.7599999999975</v>
          </cell>
          <cell r="Q13">
            <v>31299.840000000062</v>
          </cell>
          <cell r="R13">
            <v>1432.2349999999997</v>
          </cell>
          <cell r="S13">
            <v>31299.840000000062</v>
          </cell>
          <cell r="T13">
            <v>1007.1850000000003</v>
          </cell>
          <cell r="U13">
            <v>31299.840000000062</v>
          </cell>
          <cell r="V13">
            <v>774.37</v>
          </cell>
          <cell r="W13">
            <v>31299.840000000062</v>
          </cell>
          <cell r="X13">
            <v>571.88750000000039</v>
          </cell>
          <cell r="Y13">
            <v>31299.840000000062</v>
          </cell>
          <cell r="Z13">
            <v>861.42999999999972</v>
          </cell>
        </row>
        <row r="14">
          <cell r="C14">
            <v>31299.840000000062</v>
          </cell>
          <cell r="D14">
            <v>1517.8024999999996</v>
          </cell>
          <cell r="E14">
            <v>31299.840000000062</v>
          </cell>
          <cell r="F14">
            <v>3583.6475000000032</v>
          </cell>
          <cell r="G14">
            <v>31299.840000000062</v>
          </cell>
          <cell r="H14">
            <v>4590</v>
          </cell>
          <cell r="I14">
            <v>31299.840000000062</v>
          </cell>
          <cell r="J14">
            <v>3826.5600000000031</v>
          </cell>
          <cell r="K14">
            <v>31299.840000000062</v>
          </cell>
          <cell r="L14">
            <v>2797.9199999999987</v>
          </cell>
          <cell r="M14">
            <v>31299.840000000062</v>
          </cell>
          <cell r="N14">
            <v>4498.0799999999972</v>
          </cell>
          <cell r="O14">
            <v>31299.840000000062</v>
          </cell>
          <cell r="P14">
            <v>3356.8825000000038</v>
          </cell>
          <cell r="Q14">
            <v>31299.840000000062</v>
          </cell>
          <cell r="R14">
            <v>1419.0824999999998</v>
          </cell>
          <cell r="S14">
            <v>31299.840000000062</v>
          </cell>
          <cell r="T14">
            <v>976.70500000000015</v>
          </cell>
          <cell r="U14">
            <v>31299.840000000062</v>
          </cell>
          <cell r="V14">
            <v>783.27000000000044</v>
          </cell>
          <cell r="W14">
            <v>31299.840000000062</v>
          </cell>
          <cell r="X14">
            <v>1051.3175000000001</v>
          </cell>
          <cell r="Y14">
            <v>31299.840000000062</v>
          </cell>
          <cell r="Z14">
            <v>872.44999999999948</v>
          </cell>
        </row>
        <row r="15">
          <cell r="C15">
            <v>31299.840000000062</v>
          </cell>
          <cell r="D15">
            <v>1769.8475000000005</v>
          </cell>
          <cell r="E15">
            <v>31299.840000000062</v>
          </cell>
          <cell r="F15">
            <v>3750.4400000000005</v>
          </cell>
          <cell r="G15">
            <v>31299.840000000062</v>
          </cell>
          <cell r="H15">
            <v>4590</v>
          </cell>
          <cell r="I15">
            <v>31299.840000000062</v>
          </cell>
          <cell r="J15">
            <v>3826.3200000000047</v>
          </cell>
          <cell r="K15">
            <v>31299.840000000062</v>
          </cell>
          <cell r="L15">
            <v>2797.9199999999987</v>
          </cell>
          <cell r="M15">
            <v>31299.840000000062</v>
          </cell>
          <cell r="N15">
            <v>4498.0799999999972</v>
          </cell>
          <cell r="O15">
            <v>31299.840000000062</v>
          </cell>
          <cell r="P15">
            <v>2828.307499999999</v>
          </cell>
          <cell r="Q15">
            <v>31299.840000000062</v>
          </cell>
          <cell r="R15">
            <v>1339.6649999999993</v>
          </cell>
          <cell r="S15">
            <v>31299.840000000062</v>
          </cell>
          <cell r="T15">
            <v>1018.3300000000002</v>
          </cell>
          <cell r="U15">
            <v>31299.840000000062</v>
          </cell>
          <cell r="V15">
            <v>746.42500000000052</v>
          </cell>
          <cell r="W15">
            <v>31299.840000000062</v>
          </cell>
          <cell r="X15">
            <v>417.15999999999997</v>
          </cell>
          <cell r="Y15">
            <v>31299.840000000062</v>
          </cell>
          <cell r="Z15">
            <v>901.87500000000091</v>
          </cell>
        </row>
        <row r="16">
          <cell r="C16">
            <v>31299.840000000062</v>
          </cell>
          <cell r="D16">
            <v>2053.3525000000009</v>
          </cell>
          <cell r="E16">
            <v>31299.840000000062</v>
          </cell>
          <cell r="F16">
            <v>3882.0075000000043</v>
          </cell>
          <cell r="G16">
            <v>31299.840000000062</v>
          </cell>
          <cell r="H16">
            <v>3723.2700000000032</v>
          </cell>
          <cell r="I16">
            <v>31299.840000000062</v>
          </cell>
          <cell r="J16">
            <v>3826.3200000000047</v>
          </cell>
          <cell r="K16">
            <v>31299.840000000062</v>
          </cell>
          <cell r="L16">
            <v>2797.9199999999987</v>
          </cell>
          <cell r="M16">
            <v>31299.840000000062</v>
          </cell>
          <cell r="N16">
            <v>4590</v>
          </cell>
          <cell r="O16">
            <v>31299.840000000062</v>
          </cell>
          <cell r="P16">
            <v>2645.5200000000004</v>
          </cell>
          <cell r="Q16">
            <v>31299.840000000062</v>
          </cell>
          <cell r="R16">
            <v>1363.7599999999993</v>
          </cell>
          <cell r="S16">
            <v>31299.840000000062</v>
          </cell>
          <cell r="T16">
            <v>930.35749999999996</v>
          </cell>
          <cell r="U16">
            <v>31299.840000000062</v>
          </cell>
          <cell r="V16">
            <v>728.49000000000024</v>
          </cell>
          <cell r="W16">
            <v>31299.840000000062</v>
          </cell>
          <cell r="X16">
            <v>643.55000000000018</v>
          </cell>
          <cell r="Y16">
            <v>31299.840000000062</v>
          </cell>
          <cell r="Z16">
            <v>803.47250000000111</v>
          </cell>
        </row>
        <row r="17">
          <cell r="C17">
            <v>31299.840000000062</v>
          </cell>
          <cell r="D17">
            <v>2257.3825000000011</v>
          </cell>
          <cell r="E17">
            <v>31299.840000000062</v>
          </cell>
          <cell r="F17">
            <v>3125.6100000000038</v>
          </cell>
          <cell r="G17">
            <v>31299.840000000062</v>
          </cell>
          <cell r="H17">
            <v>2104.6949999999988</v>
          </cell>
          <cell r="I17">
            <v>31299.840000000062</v>
          </cell>
          <cell r="J17">
            <v>3826.3200000000047</v>
          </cell>
          <cell r="K17">
            <v>31299.840000000062</v>
          </cell>
          <cell r="L17">
            <v>2797.9199999999987</v>
          </cell>
          <cell r="M17">
            <v>31299.840000000062</v>
          </cell>
          <cell r="N17">
            <v>4590</v>
          </cell>
          <cell r="O17">
            <v>31299.840000000062</v>
          </cell>
          <cell r="P17">
            <v>2826.3299999999972</v>
          </cell>
          <cell r="Q17">
            <v>31299.840000000062</v>
          </cell>
          <cell r="R17">
            <v>1270.7199999999993</v>
          </cell>
          <cell r="S17">
            <v>31299.840000000062</v>
          </cell>
          <cell r="T17">
            <v>947.66500000000053</v>
          </cell>
          <cell r="U17">
            <v>31299.840000000062</v>
          </cell>
          <cell r="V17">
            <v>765.35250000000076</v>
          </cell>
          <cell r="W17">
            <v>31299.840000000062</v>
          </cell>
          <cell r="X17">
            <v>789.62750000000005</v>
          </cell>
          <cell r="Y17">
            <v>31299.840000000062</v>
          </cell>
          <cell r="Z17">
            <v>910.36000000000081</v>
          </cell>
        </row>
        <row r="18">
          <cell r="C18">
            <v>31299.840000000062</v>
          </cell>
          <cell r="D18">
            <v>2318.2350000000006</v>
          </cell>
          <cell r="E18">
            <v>31299.840000000062</v>
          </cell>
          <cell r="F18">
            <v>2785.0825000000018</v>
          </cell>
          <cell r="G18">
            <v>31299.840000000062</v>
          </cell>
          <cell r="H18">
            <v>4590</v>
          </cell>
          <cell r="I18">
            <v>31299.840000000062</v>
          </cell>
          <cell r="J18">
            <v>4049.2599999999984</v>
          </cell>
          <cell r="K18">
            <v>31299.840000000062</v>
          </cell>
          <cell r="L18">
            <v>2797.9199999999987</v>
          </cell>
          <cell r="M18">
            <v>31299.840000000062</v>
          </cell>
          <cell r="N18">
            <v>4590</v>
          </cell>
          <cell r="O18">
            <v>31299.840000000062</v>
          </cell>
          <cell r="P18">
            <v>2871.2099999999987</v>
          </cell>
          <cell r="Q18">
            <v>31299.840000000062</v>
          </cell>
          <cell r="R18">
            <v>1288.2499999999995</v>
          </cell>
          <cell r="S18">
            <v>31299.840000000062</v>
          </cell>
          <cell r="T18">
            <v>955.82000000000028</v>
          </cell>
          <cell r="U18">
            <v>31299.840000000062</v>
          </cell>
          <cell r="V18">
            <v>760.44500000000016</v>
          </cell>
          <cell r="W18">
            <v>31299.840000000062</v>
          </cell>
          <cell r="X18">
            <v>811.95500000000004</v>
          </cell>
          <cell r="Y18">
            <v>31299.840000000062</v>
          </cell>
          <cell r="Z18">
            <v>892.80500000000086</v>
          </cell>
        </row>
        <row r="19">
          <cell r="C19">
            <v>31299.840000000062</v>
          </cell>
          <cell r="D19">
            <v>2101.0275000000001</v>
          </cell>
          <cell r="E19">
            <v>31299.840000000062</v>
          </cell>
          <cell r="F19">
            <v>2451.7450000000017</v>
          </cell>
          <cell r="G19">
            <v>31299.840000000062</v>
          </cell>
          <cell r="H19">
            <v>4590</v>
          </cell>
          <cell r="I19">
            <v>31299.840000000062</v>
          </cell>
          <cell r="J19">
            <v>4589.5199999999923</v>
          </cell>
          <cell r="K19">
            <v>31299.840000000062</v>
          </cell>
          <cell r="L19">
            <v>2797.9199999999987</v>
          </cell>
          <cell r="M19">
            <v>31299.840000000062</v>
          </cell>
          <cell r="N19">
            <v>4589.5199999999923</v>
          </cell>
          <cell r="O19">
            <v>31299.840000000062</v>
          </cell>
          <cell r="P19">
            <v>2424.1000000000008</v>
          </cell>
          <cell r="Q19">
            <v>31299.840000000062</v>
          </cell>
          <cell r="R19">
            <v>1337.6874999999989</v>
          </cell>
          <cell r="S19">
            <v>31299.840000000062</v>
          </cell>
          <cell r="T19">
            <v>958.54000000000065</v>
          </cell>
          <cell r="U19">
            <v>31299.840000000062</v>
          </cell>
          <cell r="V19">
            <v>758.71500000000071</v>
          </cell>
          <cell r="W19">
            <v>31299.840000000062</v>
          </cell>
          <cell r="X19">
            <v>782.74750000000006</v>
          </cell>
          <cell r="Y19">
            <v>31299.840000000062</v>
          </cell>
          <cell r="Z19">
            <v>963.7049999999997</v>
          </cell>
        </row>
        <row r="20">
          <cell r="C20">
            <v>31299.840000000062</v>
          </cell>
          <cell r="D20">
            <v>2068.8599999999992</v>
          </cell>
          <cell r="E20">
            <v>31299.840000000062</v>
          </cell>
          <cell r="F20">
            <v>2345.1000000000022</v>
          </cell>
          <cell r="G20">
            <v>31299.840000000062</v>
          </cell>
          <cell r="I20">
            <v>31299.840000000062</v>
          </cell>
          <cell r="J20">
            <v>4589.5199999999923</v>
          </cell>
          <cell r="K20">
            <v>31299.840000000062</v>
          </cell>
          <cell r="L20">
            <v>2797.9199999999987</v>
          </cell>
          <cell r="M20">
            <v>31299.840000000062</v>
          </cell>
          <cell r="N20">
            <v>4589.5199999999923</v>
          </cell>
          <cell r="O20">
            <v>31299.840000000062</v>
          </cell>
          <cell r="P20">
            <v>2451.9024999999979</v>
          </cell>
          <cell r="Q20">
            <v>31299.840000000062</v>
          </cell>
          <cell r="R20">
            <v>1250.9099999999989</v>
          </cell>
          <cell r="S20">
            <v>31299.840000000062</v>
          </cell>
          <cell r="T20">
            <v>931.8325000000001</v>
          </cell>
          <cell r="U20">
            <v>31299.840000000062</v>
          </cell>
          <cell r="V20">
            <v>773.26500000000021</v>
          </cell>
          <cell r="W20">
            <v>31299.840000000062</v>
          </cell>
          <cell r="X20">
            <v>830.3949999999985</v>
          </cell>
          <cell r="Y20">
            <v>31299.840000000062</v>
          </cell>
          <cell r="Z20">
            <v>908.22749999999985</v>
          </cell>
        </row>
        <row r="21">
          <cell r="C21">
            <v>31299.840000000062</v>
          </cell>
          <cell r="D21">
            <v>2758.9699999999993</v>
          </cell>
          <cell r="E21">
            <v>31299.840000000062</v>
          </cell>
          <cell r="F21">
            <v>2280.8000000000015</v>
          </cell>
          <cell r="G21">
            <v>31299.840000000062</v>
          </cell>
          <cell r="H21">
            <v>4590</v>
          </cell>
          <cell r="I21">
            <v>31299.840000000062</v>
          </cell>
          <cell r="J21">
            <v>4478.5049999999928</v>
          </cell>
          <cell r="K21">
            <v>31299.840000000062</v>
          </cell>
          <cell r="L21">
            <v>2797.9199999999987</v>
          </cell>
          <cell r="M21">
            <v>31299.840000000062</v>
          </cell>
          <cell r="N21">
            <v>2703.7199999999966</v>
          </cell>
          <cell r="O21">
            <v>31299.840000000062</v>
          </cell>
          <cell r="P21">
            <v>2329.4324999999981</v>
          </cell>
          <cell r="Q21">
            <v>31299.840000000062</v>
          </cell>
          <cell r="R21">
            <v>1287.7274999999991</v>
          </cell>
          <cell r="S21">
            <v>31299.840000000062</v>
          </cell>
          <cell r="T21">
            <v>854.41500000000019</v>
          </cell>
          <cell r="U21">
            <v>31299.840000000062</v>
          </cell>
          <cell r="V21">
            <v>727.21500000000026</v>
          </cell>
          <cell r="W21">
            <v>31299.840000000062</v>
          </cell>
          <cell r="X21">
            <v>815.10249999999849</v>
          </cell>
          <cell r="Y21">
            <v>31299.840000000062</v>
          </cell>
          <cell r="Z21">
            <v>836.4849999999999</v>
          </cell>
        </row>
        <row r="22">
          <cell r="C22">
            <v>31299.840000000062</v>
          </cell>
          <cell r="D22">
            <v>2283.3299999999995</v>
          </cell>
          <cell r="E22">
            <v>31299.840000000062</v>
          </cell>
          <cell r="F22">
            <v>2700.13</v>
          </cell>
          <cell r="G22">
            <v>31299.840000000062</v>
          </cell>
          <cell r="H22">
            <v>4588.5600000000004</v>
          </cell>
          <cell r="I22">
            <v>31299.840000000062</v>
          </cell>
          <cell r="J22">
            <v>1747.5499999999984</v>
          </cell>
          <cell r="K22">
            <v>31299.840000000062</v>
          </cell>
          <cell r="L22">
            <v>2798.1600000000026</v>
          </cell>
          <cell r="M22">
            <v>31299.840000000062</v>
          </cell>
          <cell r="N22">
            <v>4589.5199999999923</v>
          </cell>
          <cell r="O22">
            <v>31299.840000000062</v>
          </cell>
          <cell r="P22">
            <v>2308.8649999999975</v>
          </cell>
          <cell r="Q22">
            <v>31299.840000000062</v>
          </cell>
          <cell r="R22">
            <v>1370.6049999999993</v>
          </cell>
          <cell r="S22">
            <v>31299.840000000062</v>
          </cell>
          <cell r="T22">
            <v>858.97750000000019</v>
          </cell>
          <cell r="U22">
            <v>31299.840000000062</v>
          </cell>
          <cell r="V22">
            <v>752.34750000000065</v>
          </cell>
          <cell r="W22">
            <v>31299.840000000062</v>
          </cell>
          <cell r="X22">
            <v>808.47499999999843</v>
          </cell>
          <cell r="Y22">
            <v>31299.840000000062</v>
          </cell>
          <cell r="Z22">
            <v>840.26000000000056</v>
          </cell>
        </row>
        <row r="23">
          <cell r="C23">
            <v>31299.840000000062</v>
          </cell>
          <cell r="D23">
            <v>2033.9699999999996</v>
          </cell>
          <cell r="E23">
            <v>31299.840000000062</v>
          </cell>
          <cell r="F23">
            <v>3497.407499999998</v>
          </cell>
          <cell r="G23">
            <v>31299.840000000062</v>
          </cell>
          <cell r="H23">
            <v>4586.4000000000015</v>
          </cell>
          <cell r="I23">
            <v>31299.840000000062</v>
          </cell>
          <cell r="J23">
            <v>4589.5199999999923</v>
          </cell>
          <cell r="K23">
            <v>31299.840000000062</v>
          </cell>
          <cell r="L23">
            <v>3213.8399999999974</v>
          </cell>
          <cell r="M23">
            <v>31299.840000000062</v>
          </cell>
          <cell r="N23">
            <v>4589.5199999999923</v>
          </cell>
          <cell r="O23">
            <v>31299.840000000062</v>
          </cell>
          <cell r="P23">
            <v>2171.9124999999995</v>
          </cell>
          <cell r="Q23">
            <v>31299.840000000062</v>
          </cell>
          <cell r="R23">
            <v>1194.82</v>
          </cell>
          <cell r="S23">
            <v>31299.840000000062</v>
          </cell>
          <cell r="T23">
            <v>851.32</v>
          </cell>
          <cell r="U23">
            <v>31299.840000000062</v>
          </cell>
          <cell r="V23">
            <v>746.74500000000035</v>
          </cell>
          <cell r="W23">
            <v>31299.840000000062</v>
          </cell>
          <cell r="X23">
            <v>753.62999999999931</v>
          </cell>
          <cell r="Y23">
            <v>31299.840000000062</v>
          </cell>
          <cell r="Z23">
            <v>939.13499999999988</v>
          </cell>
        </row>
        <row r="24">
          <cell r="C24">
            <v>31299.840000000062</v>
          </cell>
          <cell r="D24">
            <v>1784.4775000000004</v>
          </cell>
          <cell r="E24">
            <v>31299.840000000062</v>
          </cell>
          <cell r="F24">
            <v>2588.237499999997</v>
          </cell>
          <cell r="G24">
            <v>31299.840000000062</v>
          </cell>
          <cell r="H24">
            <v>4589.5199999999923</v>
          </cell>
          <cell r="I24">
            <v>31299.840000000062</v>
          </cell>
          <cell r="J24">
            <v>4589.5199999999923</v>
          </cell>
          <cell r="K24">
            <v>31299.840000000062</v>
          </cell>
          <cell r="L24">
            <v>4477.4399999999996</v>
          </cell>
          <cell r="M24">
            <v>31299.840000000062</v>
          </cell>
          <cell r="N24">
            <v>4498.0799999999972</v>
          </cell>
          <cell r="O24">
            <v>31299.840000000062</v>
          </cell>
          <cell r="P24">
            <v>2080.4725000000003</v>
          </cell>
          <cell r="Q24">
            <v>31299.840000000062</v>
          </cell>
          <cell r="R24">
            <v>1243.3875000000003</v>
          </cell>
          <cell r="S24">
            <v>31299.840000000062</v>
          </cell>
          <cell r="T24">
            <v>859.92500000000052</v>
          </cell>
          <cell r="U24">
            <v>31299.840000000062</v>
          </cell>
          <cell r="V24">
            <v>713.7775000000006</v>
          </cell>
          <cell r="W24">
            <v>31299.840000000062</v>
          </cell>
          <cell r="X24">
            <v>651.71499999999969</v>
          </cell>
          <cell r="Y24">
            <v>31299.840000000062</v>
          </cell>
          <cell r="Z24">
            <v>909.62000000000023</v>
          </cell>
        </row>
        <row r="25">
          <cell r="C25">
            <v>31299.840000000062</v>
          </cell>
          <cell r="D25">
            <v>1618.1024999999995</v>
          </cell>
          <cell r="E25">
            <v>31299.840000000062</v>
          </cell>
          <cell r="F25">
            <v>2922.4224999999979</v>
          </cell>
          <cell r="G25">
            <v>31299.840000000062</v>
          </cell>
          <cell r="H25">
            <v>4589.5199999999923</v>
          </cell>
          <cell r="I25">
            <v>31299.840000000062</v>
          </cell>
          <cell r="J25">
            <v>4589.5199999999923</v>
          </cell>
          <cell r="K25">
            <v>31299.840000000062</v>
          </cell>
          <cell r="L25">
            <v>3915.9199999999946</v>
          </cell>
          <cell r="M25">
            <v>31299.840000000062</v>
          </cell>
          <cell r="N25">
            <v>4398</v>
          </cell>
          <cell r="O25">
            <v>31299.840000000062</v>
          </cell>
          <cell r="P25">
            <v>2168.5574999999994</v>
          </cell>
          <cell r="Q25">
            <v>31299.840000000062</v>
          </cell>
          <cell r="R25">
            <v>1160.21</v>
          </cell>
          <cell r="S25">
            <v>31299.840000000062</v>
          </cell>
          <cell r="T25">
            <v>1185.4099999999987</v>
          </cell>
          <cell r="U25">
            <v>31299.840000000062</v>
          </cell>
          <cell r="V25">
            <v>755.91500000000008</v>
          </cell>
          <cell r="W25">
            <v>31299.840000000062</v>
          </cell>
          <cell r="X25">
            <v>662.34499999999969</v>
          </cell>
          <cell r="Y25">
            <v>31299.840000000062</v>
          </cell>
          <cell r="Z25">
            <v>833.00499999999874</v>
          </cell>
        </row>
        <row r="26">
          <cell r="C26">
            <v>31299.840000000062</v>
          </cell>
          <cell r="D26">
            <v>1632.4299999999994</v>
          </cell>
          <cell r="E26">
            <v>31299.840000000062</v>
          </cell>
          <cell r="F26">
            <v>3030.0324999999993</v>
          </cell>
          <cell r="G26">
            <v>31299.840000000062</v>
          </cell>
          <cell r="H26">
            <v>4589.5199999999923</v>
          </cell>
          <cell r="I26">
            <v>31299.840000000062</v>
          </cell>
          <cell r="J26">
            <v>4589.5199999999923</v>
          </cell>
          <cell r="K26">
            <v>31299.840000000062</v>
          </cell>
          <cell r="L26">
            <v>4590</v>
          </cell>
          <cell r="M26">
            <v>31299.840000000062</v>
          </cell>
          <cell r="N26">
            <v>4498.0799999999972</v>
          </cell>
          <cell r="O26">
            <v>31299.840000000062</v>
          </cell>
          <cell r="P26">
            <v>1980.9525000000001</v>
          </cell>
          <cell r="Q26">
            <v>31299.840000000062</v>
          </cell>
          <cell r="R26">
            <v>1266.7699999999993</v>
          </cell>
          <cell r="S26">
            <v>31299.840000000062</v>
          </cell>
          <cell r="T26">
            <v>675.22000000000014</v>
          </cell>
          <cell r="U26">
            <v>31299.840000000062</v>
          </cell>
          <cell r="V26">
            <v>740.45750000000044</v>
          </cell>
          <cell r="W26">
            <v>31299.840000000062</v>
          </cell>
          <cell r="X26">
            <v>694.75499999999943</v>
          </cell>
          <cell r="Y26">
            <v>31299.840000000062</v>
          </cell>
          <cell r="Z26">
            <v>1058.0174999999999</v>
          </cell>
        </row>
        <row r="27">
          <cell r="C27">
            <v>31299.840000000062</v>
          </cell>
          <cell r="D27">
            <v>1691.3199999999995</v>
          </cell>
          <cell r="E27">
            <v>31299.840000000062</v>
          </cell>
          <cell r="F27">
            <v>3369.8249999999989</v>
          </cell>
          <cell r="G27">
            <v>31299.840000000062</v>
          </cell>
          <cell r="H27">
            <v>4589.5199999999923</v>
          </cell>
          <cell r="I27">
            <v>31299.840000000062</v>
          </cell>
          <cell r="J27">
            <v>4589.5199999999923</v>
          </cell>
          <cell r="K27">
            <v>31299.840000000062</v>
          </cell>
          <cell r="L27">
            <v>4590</v>
          </cell>
          <cell r="M27">
            <v>31299.840000000062</v>
          </cell>
          <cell r="N27">
            <v>4498.0799999999972</v>
          </cell>
          <cell r="O27">
            <v>31299.840000000062</v>
          </cell>
          <cell r="P27">
            <v>2093.2849999999999</v>
          </cell>
          <cell r="Q27">
            <v>31299.840000000062</v>
          </cell>
          <cell r="R27">
            <v>1110.362499999999</v>
          </cell>
          <cell r="S27">
            <v>31299.840000000062</v>
          </cell>
          <cell r="T27">
            <v>746.93500000000006</v>
          </cell>
          <cell r="U27">
            <v>31299.840000000062</v>
          </cell>
          <cell r="V27">
            <v>733.72000000000025</v>
          </cell>
          <cell r="W27">
            <v>31299.840000000062</v>
          </cell>
          <cell r="X27">
            <v>807.82499999999845</v>
          </cell>
          <cell r="Y27">
            <v>31299.840000000062</v>
          </cell>
          <cell r="Z27">
            <v>948.28749999999866</v>
          </cell>
        </row>
        <row r="28">
          <cell r="C28">
            <v>31299.840000000062</v>
          </cell>
          <cell r="D28">
            <v>1784.5749999999987</v>
          </cell>
          <cell r="E28">
            <v>31299.840000000062</v>
          </cell>
          <cell r="F28">
            <v>3405.3224999999961</v>
          </cell>
          <cell r="G28">
            <v>31299.840000000062</v>
          </cell>
          <cell r="H28">
            <v>4589.5199999999923</v>
          </cell>
          <cell r="I28">
            <v>31299.840000000062</v>
          </cell>
          <cell r="J28">
            <v>4589.5199999999923</v>
          </cell>
          <cell r="K28">
            <v>31299.840000000062</v>
          </cell>
          <cell r="L28">
            <v>4590</v>
          </cell>
          <cell r="M28">
            <v>31299.840000000062</v>
          </cell>
          <cell r="N28">
            <v>4498.0799999999972</v>
          </cell>
          <cell r="O28">
            <v>31299.840000000062</v>
          </cell>
          <cell r="P28">
            <v>1856.4775000000002</v>
          </cell>
          <cell r="Q28">
            <v>31299.840000000062</v>
          </cell>
          <cell r="R28">
            <v>1281.6799999999996</v>
          </cell>
          <cell r="S28">
            <v>31299.840000000062</v>
          </cell>
          <cell r="T28">
            <v>759.94000000000017</v>
          </cell>
          <cell r="U28">
            <v>31299.840000000062</v>
          </cell>
          <cell r="V28">
            <v>712.94000000000051</v>
          </cell>
          <cell r="W28">
            <v>31299.840000000062</v>
          </cell>
          <cell r="X28">
            <v>776.18499999999915</v>
          </cell>
          <cell r="Y28">
            <v>31299.840000000062</v>
          </cell>
          <cell r="Z28">
            <v>986.7825000000006</v>
          </cell>
        </row>
        <row r="29">
          <cell r="C29">
            <v>31299.840000000062</v>
          </cell>
          <cell r="D29">
            <v>2348.7049999999995</v>
          </cell>
          <cell r="E29">
            <v>31299.840000000062</v>
          </cell>
          <cell r="F29">
            <v>3692.4599999999973</v>
          </cell>
          <cell r="G29">
            <v>31299.840000000062</v>
          </cell>
          <cell r="H29">
            <v>4589.5199999999923</v>
          </cell>
          <cell r="I29">
            <v>31299.840000000062</v>
          </cell>
          <cell r="J29">
            <v>4421.9699999999921</v>
          </cell>
          <cell r="K29">
            <v>31299.840000000062</v>
          </cell>
          <cell r="L29">
            <v>4589.5199999999923</v>
          </cell>
          <cell r="M29">
            <v>31299.840000000062</v>
          </cell>
          <cell r="N29">
            <v>4346.8800000000065</v>
          </cell>
          <cell r="O29">
            <v>31299.840000000062</v>
          </cell>
          <cell r="P29">
            <v>1853.4474999999995</v>
          </cell>
          <cell r="Q29">
            <v>31299.840000000062</v>
          </cell>
          <cell r="R29">
            <v>1127.1125</v>
          </cell>
          <cell r="S29">
            <v>31299.840000000062</v>
          </cell>
          <cell r="T29">
            <v>759.71749999999997</v>
          </cell>
          <cell r="U29">
            <v>31299.840000000062</v>
          </cell>
          <cell r="V29">
            <v>619.06750000000022</v>
          </cell>
          <cell r="W29">
            <v>31299.840000000062</v>
          </cell>
          <cell r="X29">
            <v>606.50500000000022</v>
          </cell>
          <cell r="Y29">
            <v>31299.840000000062</v>
          </cell>
          <cell r="Z29">
            <v>1134.1300000000001</v>
          </cell>
        </row>
        <row r="30">
          <cell r="C30">
            <v>31299.840000000062</v>
          </cell>
          <cell r="D30">
            <v>2775.7275000000018</v>
          </cell>
          <cell r="E30">
            <v>31299.840000000062</v>
          </cell>
          <cell r="F30">
            <v>4590</v>
          </cell>
          <cell r="G30">
            <v>31299.840000000062</v>
          </cell>
          <cell r="H30">
            <v>4589.5199999999923</v>
          </cell>
          <cell r="I30">
            <v>31299.840000000062</v>
          </cell>
          <cell r="J30">
            <v>4589.5199999999923</v>
          </cell>
          <cell r="K30">
            <v>31299.840000000062</v>
          </cell>
          <cell r="L30">
            <v>4223.5199999999923</v>
          </cell>
          <cell r="M30">
            <v>31299.840000000062</v>
          </cell>
          <cell r="O30">
            <v>31299.840000000062</v>
          </cell>
          <cell r="P30">
            <v>1944.4625000000008</v>
          </cell>
          <cell r="Q30">
            <v>31299.840000000062</v>
          </cell>
          <cell r="R30">
            <v>1190.6200000000001</v>
          </cell>
          <cell r="S30">
            <v>31299.840000000062</v>
          </cell>
          <cell r="T30">
            <v>778.75000000000034</v>
          </cell>
          <cell r="U30">
            <v>31299.840000000062</v>
          </cell>
          <cell r="V30">
            <v>645.83000000000038</v>
          </cell>
          <cell r="W30">
            <v>31299.840000000062</v>
          </cell>
          <cell r="X30">
            <v>723.51249999999982</v>
          </cell>
          <cell r="Y30">
            <v>31299.840000000062</v>
          </cell>
          <cell r="Z30">
            <v>1104.1024999999995</v>
          </cell>
        </row>
        <row r="31">
          <cell r="C31">
            <v>31299.840000000062</v>
          </cell>
          <cell r="D31">
            <v>2856.2875000000017</v>
          </cell>
          <cell r="E31">
            <v>31299.840000000062</v>
          </cell>
          <cell r="F31">
            <v>3725.5975000000003</v>
          </cell>
          <cell r="G31">
            <v>31299.840000000062</v>
          </cell>
          <cell r="H31">
            <v>4589.5199999999923</v>
          </cell>
          <cell r="I31">
            <v>31299.840000000062</v>
          </cell>
          <cell r="J31">
            <v>4589.5199999999923</v>
          </cell>
          <cell r="K31">
            <v>31299.840000000062</v>
          </cell>
          <cell r="L31">
            <v>4223.5199999999923</v>
          </cell>
          <cell r="M31">
            <v>31299.840000000062</v>
          </cell>
          <cell r="N31">
            <v>3825.599999999994</v>
          </cell>
          <cell r="O31">
            <v>31299.840000000062</v>
          </cell>
          <cell r="P31">
            <v>2026.3599999999992</v>
          </cell>
          <cell r="Q31">
            <v>31299.840000000062</v>
          </cell>
          <cell r="R31">
            <v>1067.1199999999999</v>
          </cell>
          <cell r="S31">
            <v>31299.840000000062</v>
          </cell>
          <cell r="T31">
            <v>777.51750000000038</v>
          </cell>
          <cell r="U31">
            <v>31299.840000000062</v>
          </cell>
          <cell r="V31">
            <v>691.85000000000014</v>
          </cell>
          <cell r="W31">
            <v>31299.840000000062</v>
          </cell>
          <cell r="X31">
            <v>694.92249999999967</v>
          </cell>
          <cell r="Y31">
            <v>31299.840000000062</v>
          </cell>
          <cell r="Z31">
            <v>1175.2324999999998</v>
          </cell>
        </row>
        <row r="32">
          <cell r="C32">
            <v>31299.840000000062</v>
          </cell>
          <cell r="D32">
            <v>3258.9225000000042</v>
          </cell>
          <cell r="E32">
            <v>31299.840000000062</v>
          </cell>
          <cell r="F32">
            <v>3769.3525000000004</v>
          </cell>
          <cell r="G32">
            <v>31299.840000000062</v>
          </cell>
          <cell r="H32">
            <v>4589.5199999999923</v>
          </cell>
          <cell r="I32">
            <v>31299.840000000062</v>
          </cell>
          <cell r="J32">
            <v>4589.5199999999923</v>
          </cell>
          <cell r="K32">
            <v>31299.840000000062</v>
          </cell>
          <cell r="M32">
            <v>31299.840000000062</v>
          </cell>
          <cell r="N32">
            <v>3409.1050000000005</v>
          </cell>
          <cell r="O32">
            <v>31299.840000000062</v>
          </cell>
          <cell r="P32">
            <v>1856.8874999999996</v>
          </cell>
          <cell r="Q32">
            <v>31299.840000000062</v>
          </cell>
          <cell r="R32">
            <v>1178.3</v>
          </cell>
          <cell r="S32">
            <v>31299.840000000062</v>
          </cell>
          <cell r="T32">
            <v>774.31250000000091</v>
          </cell>
          <cell r="U32">
            <v>31299.840000000062</v>
          </cell>
          <cell r="V32">
            <v>659.9675000000002</v>
          </cell>
          <cell r="W32">
            <v>31299.840000000062</v>
          </cell>
          <cell r="X32">
            <v>647.59249999999997</v>
          </cell>
          <cell r="Y32">
            <v>31299.840000000062</v>
          </cell>
          <cell r="Z32">
            <v>1334.974999999999</v>
          </cell>
        </row>
        <row r="33">
          <cell r="C33">
            <v>31299.840000000062</v>
          </cell>
          <cell r="D33">
            <v>3307.9050000000038</v>
          </cell>
          <cell r="E33">
            <v>31299.840000000062</v>
          </cell>
          <cell r="F33">
            <v>3774.3174999999951</v>
          </cell>
          <cell r="G33">
            <v>31299.840000000062</v>
          </cell>
          <cell r="H33">
            <v>4589.5199999999923</v>
          </cell>
          <cell r="I33">
            <v>31299.840000000062</v>
          </cell>
          <cell r="J33">
            <v>4589.5199999999923</v>
          </cell>
          <cell r="K33">
            <v>31299.840000000062</v>
          </cell>
          <cell r="L33">
            <v>4280.719999999993</v>
          </cell>
          <cell r="M33">
            <v>31299.840000000062</v>
          </cell>
          <cell r="N33">
            <v>3812.809999999994</v>
          </cell>
          <cell r="O33">
            <v>31299.840000000062</v>
          </cell>
          <cell r="P33">
            <v>1869.0149999999996</v>
          </cell>
          <cell r="Q33">
            <v>31299.840000000062</v>
          </cell>
          <cell r="R33">
            <v>1055.0850000000005</v>
          </cell>
          <cell r="S33">
            <v>31299.840000000062</v>
          </cell>
          <cell r="T33">
            <v>706.375</v>
          </cell>
          <cell r="U33">
            <v>31299.840000000062</v>
          </cell>
          <cell r="V33">
            <v>668.70250000000055</v>
          </cell>
          <cell r="Y33">
            <v>31299.840000000062</v>
          </cell>
          <cell r="Z33">
            <v>1931.4549999999972</v>
          </cell>
        </row>
        <row r="34">
          <cell r="E34">
            <v>31299.840000000062</v>
          </cell>
          <cell r="F34">
            <v>3627.6674999999946</v>
          </cell>
          <cell r="I34">
            <v>31299.840000000062</v>
          </cell>
          <cell r="J34">
            <v>4589.5199999999923</v>
          </cell>
          <cell r="K34">
            <v>31299.840000000062</v>
          </cell>
          <cell r="L34">
            <v>4223.5199999999923</v>
          </cell>
          <cell r="O34">
            <v>31299.840000000062</v>
          </cell>
          <cell r="P34">
            <v>1637.3625</v>
          </cell>
          <cell r="S34">
            <v>31299.840000000062</v>
          </cell>
          <cell r="T34">
            <v>705.0825000000001</v>
          </cell>
          <cell r="U34">
            <v>31299.840000000062</v>
          </cell>
          <cell r="V34">
            <v>1213.8025</v>
          </cell>
          <cell r="Y34">
            <v>31299.840000000062</v>
          </cell>
          <cell r="Z34">
            <v>1347.8799999999999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IL 2020"/>
      <sheetName val="MAY 2020"/>
      <sheetName val="JUNE 2020"/>
      <sheetName val="JULY 2020"/>
      <sheetName val="AUGUST 2020"/>
      <sheetName val="SEPTEMBER 2020"/>
      <sheetName val="OCTOBER 2020"/>
      <sheetName val="NOVEMBER 2020"/>
      <sheetName val="DECEMBER 2020"/>
      <sheetName val="JANUARY 2021"/>
      <sheetName val="FEBRURAY 2021"/>
      <sheetName val="MARCH 2021"/>
    </sheetNames>
    <sheetDataSet>
      <sheetData sheetId="0">
        <row r="4">
          <cell r="C4">
            <v>31299.840000000062</v>
          </cell>
          <cell r="D4">
            <v>1677.9474999999995</v>
          </cell>
          <cell r="E4">
            <v>31299.840000000062</v>
          </cell>
          <cell r="F4">
            <v>1859.0024999999998</v>
          </cell>
          <cell r="G4">
            <v>31299.840000000062</v>
          </cell>
          <cell r="H4">
            <v>3781.7774999999983</v>
          </cell>
          <cell r="I4">
            <v>31299.840000000062</v>
          </cell>
          <cell r="J4">
            <v>5215.9200000000083</v>
          </cell>
          <cell r="K4">
            <v>31299.840000000062</v>
          </cell>
          <cell r="L4">
            <v>4357.8799999999965</v>
          </cell>
          <cell r="M4">
            <v>31299.840000000062</v>
          </cell>
          <cell r="N4">
            <v>4897.4350000000022</v>
          </cell>
          <cell r="O4">
            <v>31299.840000000062</v>
          </cell>
          <cell r="P4">
            <v>4352.5150000000049</v>
          </cell>
          <cell r="Q4">
            <v>31299.840000000062</v>
          </cell>
          <cell r="R4">
            <v>2023.5475000000004</v>
          </cell>
          <cell r="S4">
            <v>26083.200000000044</v>
          </cell>
          <cell r="T4">
            <v>1335.1350000000002</v>
          </cell>
          <cell r="U4">
            <v>26083.200000000044</v>
          </cell>
          <cell r="V4">
            <v>986.22000000000014</v>
          </cell>
          <cell r="W4">
            <v>26083.200000000044</v>
          </cell>
          <cell r="X4">
            <v>847.2600000000001</v>
          </cell>
          <cell r="Y4">
            <v>31299.840000000062</v>
          </cell>
          <cell r="Z4">
            <v>785.3850000000001</v>
          </cell>
        </row>
        <row r="5">
          <cell r="C5">
            <v>31299.840000000062</v>
          </cell>
          <cell r="D5">
            <v>1362.3250000000003</v>
          </cell>
          <cell r="E5">
            <v>31299.840000000062</v>
          </cell>
          <cell r="F5">
            <v>1926.9774999999997</v>
          </cell>
          <cell r="G5">
            <v>31299.840000000062</v>
          </cell>
          <cell r="H5">
            <v>4799.2</v>
          </cell>
          <cell r="I5">
            <v>31299.840000000062</v>
          </cell>
          <cell r="J5">
            <v>2417.2024999999994</v>
          </cell>
          <cell r="K5">
            <v>31299.840000000062</v>
          </cell>
          <cell r="L5">
            <v>5058</v>
          </cell>
          <cell r="M5">
            <v>31299.840000000062</v>
          </cell>
          <cell r="N5">
            <v>4897.4350000000022</v>
          </cell>
          <cell r="O5">
            <v>31299.840000000062</v>
          </cell>
          <cell r="P5">
            <v>4546.8449999999984</v>
          </cell>
          <cell r="Q5">
            <v>31299.840000000062</v>
          </cell>
          <cell r="R5">
            <v>1993.25</v>
          </cell>
          <cell r="S5">
            <v>26083.200000000044</v>
          </cell>
          <cell r="T5">
            <v>1310.2675000000002</v>
          </cell>
          <cell r="U5">
            <v>26083.200000000044</v>
          </cell>
          <cell r="V5">
            <v>804.89749999999981</v>
          </cell>
          <cell r="W5">
            <v>26083.200000000044</v>
          </cell>
          <cell r="X5">
            <v>871.1350000000001</v>
          </cell>
          <cell r="Y5">
            <v>31299.840000000062</v>
          </cell>
          <cell r="Z5">
            <v>878.59500000000014</v>
          </cell>
        </row>
        <row r="6">
          <cell r="C6">
            <v>31299.840000000062</v>
          </cell>
          <cell r="D6">
            <v>1467.855</v>
          </cell>
          <cell r="E6">
            <v>31299.840000000062</v>
          </cell>
          <cell r="F6">
            <v>2146.2824999999993</v>
          </cell>
          <cell r="G6">
            <v>31299.840000000062</v>
          </cell>
          <cell r="H6">
            <v>4799.2799999999979</v>
          </cell>
          <cell r="I6">
            <v>31299.840000000062</v>
          </cell>
          <cell r="J6">
            <v>5215.9200000000083</v>
          </cell>
          <cell r="K6">
            <v>31299.840000000062</v>
          </cell>
          <cell r="L6">
            <v>5058.4800000000077</v>
          </cell>
          <cell r="M6">
            <v>31299.840000000062</v>
          </cell>
          <cell r="N6">
            <v>4889.2350000000051</v>
          </cell>
          <cell r="O6">
            <v>31299.840000000062</v>
          </cell>
          <cell r="P6">
            <v>4742.1600000000026</v>
          </cell>
          <cell r="Q6">
            <v>31299.840000000062</v>
          </cell>
          <cell r="R6">
            <v>1967.5</v>
          </cell>
          <cell r="S6">
            <v>26083.200000000044</v>
          </cell>
          <cell r="T6">
            <v>1367.6025000000002</v>
          </cell>
          <cell r="U6">
            <v>26083.200000000044</v>
          </cell>
          <cell r="V6">
            <v>872.34999999999991</v>
          </cell>
          <cell r="W6">
            <v>26083.200000000044</v>
          </cell>
          <cell r="X6">
            <v>757.33750000000009</v>
          </cell>
          <cell r="Y6">
            <v>31299.840000000062</v>
          </cell>
          <cell r="Z6">
            <v>1234.0550000000001</v>
          </cell>
        </row>
        <row r="7">
          <cell r="C7">
            <v>31299.840000000062</v>
          </cell>
          <cell r="D7">
            <v>1500.5325000000009</v>
          </cell>
          <cell r="E7">
            <v>31299.840000000062</v>
          </cell>
          <cell r="F7">
            <v>2283.8799999999992</v>
          </cell>
          <cell r="G7">
            <v>31299.840000000062</v>
          </cell>
          <cell r="H7">
            <v>5215.4400000000032</v>
          </cell>
          <cell r="I7">
            <v>31299.840000000062</v>
          </cell>
          <cell r="J7">
            <v>5215.9200000000083</v>
          </cell>
          <cell r="K7">
            <v>31299.840000000062</v>
          </cell>
          <cell r="L7">
            <v>5058.4800000000077</v>
          </cell>
          <cell r="M7">
            <v>31299.840000000062</v>
          </cell>
          <cell r="N7">
            <v>4925.4450000000043</v>
          </cell>
          <cell r="O7">
            <v>31299.840000000062</v>
          </cell>
          <cell r="P7">
            <v>4598.1250000000027</v>
          </cell>
          <cell r="Q7">
            <v>31299.840000000062</v>
          </cell>
          <cell r="R7">
            <v>1914.75</v>
          </cell>
          <cell r="S7">
            <v>26083.200000000044</v>
          </cell>
          <cell r="T7">
            <v>1293.8100000000002</v>
          </cell>
          <cell r="U7">
            <v>26083.200000000044</v>
          </cell>
          <cell r="V7">
            <v>963.52499999999986</v>
          </cell>
          <cell r="W7">
            <v>26083.200000000044</v>
          </cell>
          <cell r="X7">
            <v>757.33750000000009</v>
          </cell>
          <cell r="Y7">
            <v>31299.840000000062</v>
          </cell>
          <cell r="Z7">
            <v>664.58500000000004</v>
          </cell>
        </row>
        <row r="8">
          <cell r="C8">
            <v>31299.840000000062</v>
          </cell>
          <cell r="D8">
            <v>1246.6100000000004</v>
          </cell>
          <cell r="E8">
            <v>31299.840000000062</v>
          </cell>
          <cell r="F8">
            <v>2310.8824999999988</v>
          </cell>
          <cell r="G8">
            <v>31299.840000000062</v>
          </cell>
          <cell r="H8">
            <v>5215.4400000000032</v>
          </cell>
          <cell r="I8">
            <v>31299.840000000062</v>
          </cell>
          <cell r="J8">
            <v>5215.9200000000083</v>
          </cell>
          <cell r="K8">
            <v>31299.840000000062</v>
          </cell>
          <cell r="L8">
            <v>4936.2600000000075</v>
          </cell>
          <cell r="M8">
            <v>31299.840000000062</v>
          </cell>
          <cell r="N8">
            <v>4925.4450000000043</v>
          </cell>
          <cell r="O8">
            <v>31299.840000000062</v>
          </cell>
          <cell r="P8">
            <v>4392.9300000000021</v>
          </cell>
          <cell r="Q8">
            <v>31299.840000000062</v>
          </cell>
          <cell r="R8">
            <v>2005.0425</v>
          </cell>
          <cell r="S8">
            <v>26083.200000000044</v>
          </cell>
          <cell r="T8">
            <v>1249.1825000000001</v>
          </cell>
          <cell r="U8">
            <v>26083.200000000044</v>
          </cell>
          <cell r="V8">
            <v>950.34500000000014</v>
          </cell>
          <cell r="W8">
            <v>26083.200000000044</v>
          </cell>
          <cell r="X8">
            <v>757.33750000000009</v>
          </cell>
          <cell r="Y8">
            <v>31299.840000000062</v>
          </cell>
          <cell r="Z8">
            <v>761.39749999999992</v>
          </cell>
        </row>
        <row r="9">
          <cell r="C9">
            <v>31299.840000000062</v>
          </cell>
          <cell r="D9">
            <v>1398.0524999999996</v>
          </cell>
          <cell r="E9">
            <v>31299.840000000062</v>
          </cell>
          <cell r="F9">
            <v>2460.7249999999995</v>
          </cell>
          <cell r="G9">
            <v>31299.840000000062</v>
          </cell>
          <cell r="H9">
            <v>5215.4400000000032</v>
          </cell>
          <cell r="I9">
            <v>31299.840000000062</v>
          </cell>
          <cell r="J9">
            <v>5215.9200000000083</v>
          </cell>
          <cell r="K9">
            <v>31299.840000000062</v>
          </cell>
          <cell r="L9">
            <v>4936.2600000000075</v>
          </cell>
          <cell r="M9">
            <v>31299.840000000062</v>
          </cell>
          <cell r="N9">
            <v>4979.7600000000039</v>
          </cell>
          <cell r="O9">
            <v>31299.840000000062</v>
          </cell>
          <cell r="P9">
            <v>5053.1999999999907</v>
          </cell>
          <cell r="Q9">
            <v>31299.840000000062</v>
          </cell>
          <cell r="R9">
            <v>2000.2925</v>
          </cell>
          <cell r="S9">
            <v>26083.200000000044</v>
          </cell>
          <cell r="T9">
            <v>1202.9325000000001</v>
          </cell>
          <cell r="U9">
            <v>26083.200000000044</v>
          </cell>
          <cell r="V9">
            <v>1004.3025000000001</v>
          </cell>
          <cell r="W9">
            <v>26083.200000000044</v>
          </cell>
          <cell r="X9">
            <v>766.75500000000011</v>
          </cell>
          <cell r="Y9">
            <v>31299.840000000062</v>
          </cell>
          <cell r="Z9">
            <v>809.53750000000002</v>
          </cell>
        </row>
        <row r="10">
          <cell r="C10">
            <v>31299.840000000062</v>
          </cell>
          <cell r="D10">
            <v>1282.5475000000001</v>
          </cell>
          <cell r="E10">
            <v>31299.840000000062</v>
          </cell>
          <cell r="F10">
            <v>2559.4549999999981</v>
          </cell>
          <cell r="G10">
            <v>31299.840000000062</v>
          </cell>
          <cell r="H10">
            <v>5215.4400000000032</v>
          </cell>
          <cell r="I10">
            <v>31299.840000000062</v>
          </cell>
          <cell r="J10">
            <v>5215.9200000000083</v>
          </cell>
          <cell r="K10">
            <v>31299.840000000062</v>
          </cell>
          <cell r="L10">
            <v>4936.2600000000075</v>
          </cell>
          <cell r="M10">
            <v>31299.840000000062</v>
          </cell>
          <cell r="N10">
            <v>4979.7600000000039</v>
          </cell>
          <cell r="O10">
            <v>31299.840000000062</v>
          </cell>
          <cell r="P10">
            <v>4846.3200000000052</v>
          </cell>
          <cell r="Q10">
            <v>31299.840000000062</v>
          </cell>
          <cell r="R10">
            <v>1859</v>
          </cell>
          <cell r="S10">
            <v>26083.200000000044</v>
          </cell>
          <cell r="T10">
            <v>1233.2250000000001</v>
          </cell>
          <cell r="U10">
            <v>26083.200000000044</v>
          </cell>
          <cell r="V10">
            <v>991.67500000000007</v>
          </cell>
          <cell r="W10">
            <v>31299.840000000062</v>
          </cell>
          <cell r="X10">
            <v>733.15249999999992</v>
          </cell>
          <cell r="Y10">
            <v>31299.840000000062</v>
          </cell>
          <cell r="Z10">
            <v>862.50999999999976</v>
          </cell>
        </row>
        <row r="11">
          <cell r="C11">
            <v>31299.840000000062</v>
          </cell>
          <cell r="D11">
            <v>1498.4324999999997</v>
          </cell>
          <cell r="E11">
            <v>31299.840000000062</v>
          </cell>
          <cell r="F11">
            <v>2240.1250000000005</v>
          </cell>
          <cell r="G11">
            <v>31299.840000000062</v>
          </cell>
          <cell r="H11">
            <v>5215.9200000000083</v>
          </cell>
          <cell r="I11">
            <v>31299.840000000062</v>
          </cell>
          <cell r="J11">
            <v>5215.9200000000083</v>
          </cell>
          <cell r="K11">
            <v>31299.840000000062</v>
          </cell>
          <cell r="L11">
            <v>4936.2600000000075</v>
          </cell>
          <cell r="M11">
            <v>31299.840000000062</v>
          </cell>
          <cell r="N11">
            <v>4979.7600000000039</v>
          </cell>
          <cell r="O11">
            <v>31299.840000000062</v>
          </cell>
          <cell r="P11">
            <v>4741.9200000000046</v>
          </cell>
          <cell r="Q11">
            <v>31299.840000000062</v>
          </cell>
          <cell r="R11">
            <v>1834.625</v>
          </cell>
          <cell r="S11">
            <v>26083.200000000044</v>
          </cell>
          <cell r="T11">
            <v>1249.6425000000002</v>
          </cell>
          <cell r="U11">
            <v>26083.200000000044</v>
          </cell>
          <cell r="V11">
            <v>882.1350000000001</v>
          </cell>
          <cell r="W11">
            <v>31299.840000000062</v>
          </cell>
          <cell r="X11">
            <v>833.7600000000001</v>
          </cell>
          <cell r="Y11">
            <v>31299.840000000062</v>
          </cell>
          <cell r="Z11">
            <v>872.81750000000022</v>
          </cell>
        </row>
        <row r="12">
          <cell r="C12">
            <v>31299.840000000062</v>
          </cell>
          <cell r="D12">
            <v>1474.04</v>
          </cell>
          <cell r="E12">
            <v>31299.840000000062</v>
          </cell>
          <cell r="F12">
            <v>2411.4999999999986</v>
          </cell>
          <cell r="G12">
            <v>31299.840000000062</v>
          </cell>
          <cell r="H12">
            <v>5106.9300000000076</v>
          </cell>
          <cell r="I12">
            <v>31299.840000000062</v>
          </cell>
          <cell r="J12">
            <v>5215.9200000000083</v>
          </cell>
          <cell r="K12">
            <v>31299.840000000062</v>
          </cell>
          <cell r="L12">
            <v>5058.4800000000077</v>
          </cell>
          <cell r="M12">
            <v>31299.840000000062</v>
          </cell>
          <cell r="N12">
            <v>4979.7600000000039</v>
          </cell>
          <cell r="O12">
            <v>31299.840000000062</v>
          </cell>
          <cell r="P12">
            <v>4221.9349999999995</v>
          </cell>
          <cell r="Q12">
            <v>31299.840000000062</v>
          </cell>
          <cell r="R12">
            <v>1773.375</v>
          </cell>
          <cell r="S12">
            <v>26083.200000000044</v>
          </cell>
          <cell r="T12">
            <v>1273.9350000000002</v>
          </cell>
          <cell r="U12">
            <v>26083.200000000044</v>
          </cell>
          <cell r="V12">
            <v>924.92750000000012</v>
          </cell>
          <cell r="W12">
            <v>31299.840000000062</v>
          </cell>
          <cell r="X12">
            <v>745.84250000000009</v>
          </cell>
          <cell r="Y12">
            <v>31299.840000000062</v>
          </cell>
          <cell r="Z12">
            <v>740.04750000000001</v>
          </cell>
        </row>
        <row r="13">
          <cell r="C13">
            <v>31299.840000000062</v>
          </cell>
          <cell r="D13">
            <v>1664.4150000000004</v>
          </cell>
          <cell r="E13">
            <v>31299.840000000062</v>
          </cell>
          <cell r="F13">
            <v>2084.6974999999989</v>
          </cell>
          <cell r="G13">
            <v>31299.840000000062</v>
          </cell>
          <cell r="H13">
            <v>5106.9300000000076</v>
          </cell>
          <cell r="I13">
            <v>31299.840000000062</v>
          </cell>
          <cell r="K13">
            <v>31299.840000000062</v>
          </cell>
          <cell r="L13">
            <v>4928.3050000000003</v>
          </cell>
          <cell r="M13">
            <v>31299.840000000062</v>
          </cell>
          <cell r="N13">
            <v>4979.7600000000039</v>
          </cell>
          <cell r="O13">
            <v>31299.840000000062</v>
          </cell>
          <cell r="P13">
            <v>4012.5949999999966</v>
          </cell>
          <cell r="Q13">
            <v>31299.840000000062</v>
          </cell>
          <cell r="R13">
            <v>1797.125</v>
          </cell>
          <cell r="S13">
            <v>26083.200000000044</v>
          </cell>
          <cell r="T13">
            <v>1257.5175000000002</v>
          </cell>
          <cell r="U13">
            <v>26083.200000000044</v>
          </cell>
          <cell r="V13">
            <v>923.30250000000012</v>
          </cell>
          <cell r="W13">
            <v>31299.840000000062</v>
          </cell>
          <cell r="X13">
            <v>772.46750000000009</v>
          </cell>
          <cell r="Y13">
            <v>31299.840000000062</v>
          </cell>
          <cell r="Z13">
            <v>814.51249999999993</v>
          </cell>
        </row>
        <row r="14">
          <cell r="C14">
            <v>31299.840000000062</v>
          </cell>
          <cell r="D14">
            <v>1704.6224999999995</v>
          </cell>
          <cell r="E14">
            <v>31299.840000000062</v>
          </cell>
          <cell r="F14">
            <v>2297.2550000000015</v>
          </cell>
          <cell r="G14">
            <v>31299.840000000062</v>
          </cell>
          <cell r="H14">
            <v>5106.9300000000076</v>
          </cell>
          <cell r="I14">
            <v>31299.840000000062</v>
          </cell>
          <cell r="J14">
            <v>5215.9200000000083</v>
          </cell>
          <cell r="K14">
            <v>31299.840000000062</v>
          </cell>
          <cell r="L14">
            <v>4928.3050000000003</v>
          </cell>
          <cell r="M14">
            <v>31299.840000000062</v>
          </cell>
          <cell r="N14">
            <v>4979.7600000000039</v>
          </cell>
          <cell r="O14">
            <v>31299.840000000062</v>
          </cell>
          <cell r="P14">
            <v>3969.1649999999963</v>
          </cell>
          <cell r="Q14">
            <v>31299.840000000062</v>
          </cell>
          <cell r="R14">
            <v>1754.375</v>
          </cell>
          <cell r="S14">
            <v>26083.200000000044</v>
          </cell>
          <cell r="T14">
            <v>1199.2650000000001</v>
          </cell>
          <cell r="U14">
            <v>26083.200000000044</v>
          </cell>
          <cell r="V14">
            <v>959.17750000000012</v>
          </cell>
          <cell r="W14">
            <v>31299.840000000062</v>
          </cell>
          <cell r="X14">
            <v>797.8850000000001</v>
          </cell>
          <cell r="Y14">
            <v>31299.840000000062</v>
          </cell>
          <cell r="Z14">
            <v>773.34499999999991</v>
          </cell>
        </row>
        <row r="15">
          <cell r="C15">
            <v>31299.840000000062</v>
          </cell>
          <cell r="D15">
            <v>1373.5175000000002</v>
          </cell>
          <cell r="E15">
            <v>31299.840000000062</v>
          </cell>
          <cell r="F15">
            <v>2346.7025000000012</v>
          </cell>
          <cell r="G15">
            <v>31299.840000000062</v>
          </cell>
          <cell r="H15">
            <v>5106.9300000000076</v>
          </cell>
          <cell r="I15">
            <v>31299.840000000062</v>
          </cell>
          <cell r="J15">
            <v>5215.9200000000083</v>
          </cell>
          <cell r="K15">
            <v>31299.840000000062</v>
          </cell>
          <cell r="L15">
            <v>4898.3250000000016</v>
          </cell>
          <cell r="M15">
            <v>31299.840000000062</v>
          </cell>
          <cell r="N15">
            <v>4896.1850000000022</v>
          </cell>
          <cell r="O15">
            <v>31299.840000000062</v>
          </cell>
          <cell r="P15">
            <v>3750.5299999999975</v>
          </cell>
          <cell r="Q15">
            <v>31299.840000000062</v>
          </cell>
          <cell r="R15">
            <v>1598.625</v>
          </cell>
          <cell r="S15">
            <v>26083.200000000044</v>
          </cell>
          <cell r="T15">
            <v>1217.3475000000001</v>
          </cell>
          <cell r="U15">
            <v>26083.200000000044</v>
          </cell>
          <cell r="V15">
            <v>989.47000000000014</v>
          </cell>
          <cell r="W15">
            <v>31299.840000000062</v>
          </cell>
          <cell r="X15">
            <v>763.92500000000007</v>
          </cell>
          <cell r="Y15">
            <v>31299.840000000062</v>
          </cell>
          <cell r="Z15">
            <v>865.80500000000006</v>
          </cell>
        </row>
        <row r="16">
          <cell r="C16">
            <v>31299.840000000062</v>
          </cell>
          <cell r="D16">
            <v>1077.9600000000003</v>
          </cell>
          <cell r="E16">
            <v>31299.840000000062</v>
          </cell>
          <cell r="F16">
            <v>2140.4725000000003</v>
          </cell>
          <cell r="G16">
            <v>31299.840000000062</v>
          </cell>
          <cell r="H16">
            <v>5106.9300000000076</v>
          </cell>
          <cell r="I16">
            <v>31299.840000000062</v>
          </cell>
          <cell r="J16">
            <v>5215.9200000000083</v>
          </cell>
          <cell r="K16">
            <v>31299.840000000062</v>
          </cell>
          <cell r="L16">
            <v>4898.3250000000016</v>
          </cell>
          <cell r="M16">
            <v>31299.840000000062</v>
          </cell>
          <cell r="N16">
            <v>1161.3649999999993</v>
          </cell>
          <cell r="O16">
            <v>31299.840000000062</v>
          </cell>
          <cell r="P16">
            <v>3817.2575000000024</v>
          </cell>
          <cell r="Q16">
            <v>31299.840000000062</v>
          </cell>
          <cell r="R16">
            <v>1792.875</v>
          </cell>
          <cell r="S16">
            <v>26083.200000000044</v>
          </cell>
          <cell r="T16">
            <v>1218.71</v>
          </cell>
          <cell r="U16">
            <v>26083.200000000044</v>
          </cell>
          <cell r="V16">
            <v>932.1350000000001</v>
          </cell>
          <cell r="W16">
            <v>31299.840000000062</v>
          </cell>
          <cell r="X16">
            <v>766.25750000000005</v>
          </cell>
          <cell r="Y16">
            <v>31299.840000000062</v>
          </cell>
          <cell r="Z16">
            <v>850.20749999999998</v>
          </cell>
        </row>
        <row r="17">
          <cell r="C17">
            <v>31299.840000000062</v>
          </cell>
          <cell r="D17">
            <v>1660.3875000000007</v>
          </cell>
          <cell r="E17">
            <v>31299.840000000062</v>
          </cell>
          <cell r="F17">
            <v>1976.4425000000001</v>
          </cell>
          <cell r="G17">
            <v>31299.840000000062</v>
          </cell>
          <cell r="H17">
            <v>5215.9200000000083</v>
          </cell>
          <cell r="I17">
            <v>31299.840000000062</v>
          </cell>
          <cell r="J17">
            <v>5215.9200000000083</v>
          </cell>
          <cell r="K17">
            <v>31299.840000000062</v>
          </cell>
          <cell r="L17">
            <v>4898.3250000000016</v>
          </cell>
          <cell r="M17">
            <v>31299.840000000062</v>
          </cell>
          <cell r="O17">
            <v>31299.840000000062</v>
          </cell>
          <cell r="P17">
            <v>3728.1725000000019</v>
          </cell>
          <cell r="Q17">
            <v>31299.840000000062</v>
          </cell>
          <cell r="R17">
            <v>1593.75</v>
          </cell>
          <cell r="S17">
            <v>26083.200000000044</v>
          </cell>
          <cell r="T17">
            <v>1235.8375000000001</v>
          </cell>
          <cell r="U17">
            <v>26083.200000000044</v>
          </cell>
          <cell r="V17">
            <v>923.30250000000012</v>
          </cell>
          <cell r="W17">
            <v>31299.840000000062</v>
          </cell>
          <cell r="X17">
            <v>773.17500000000007</v>
          </cell>
          <cell r="Y17">
            <v>31299.840000000062</v>
          </cell>
          <cell r="Z17">
            <v>830.52250000000004</v>
          </cell>
        </row>
        <row r="18">
          <cell r="C18">
            <v>31299.840000000062</v>
          </cell>
          <cell r="D18">
            <v>1553.9200000000008</v>
          </cell>
          <cell r="E18">
            <v>31299.840000000062</v>
          </cell>
          <cell r="F18">
            <v>2085.1925000000001</v>
          </cell>
          <cell r="G18">
            <v>31299.840000000062</v>
          </cell>
          <cell r="H18">
            <v>5107.4100000000071</v>
          </cell>
          <cell r="I18">
            <v>31299.840000000062</v>
          </cell>
          <cell r="J18">
            <v>5215.9200000000083</v>
          </cell>
          <cell r="K18">
            <v>31299.840000000062</v>
          </cell>
          <cell r="L18">
            <v>4821.8399999999974</v>
          </cell>
          <cell r="M18">
            <v>31299.840000000062</v>
          </cell>
          <cell r="N18">
            <v>4188.8400000000074</v>
          </cell>
          <cell r="O18">
            <v>31299.840000000062</v>
          </cell>
          <cell r="P18">
            <v>3313.3600000000029</v>
          </cell>
          <cell r="Q18">
            <v>31299.840000000062</v>
          </cell>
          <cell r="R18">
            <v>1619.3925000000002</v>
          </cell>
          <cell r="S18">
            <v>26083.200000000044</v>
          </cell>
          <cell r="T18">
            <v>1182.7650000000001</v>
          </cell>
          <cell r="U18">
            <v>26083.200000000044</v>
          </cell>
          <cell r="V18">
            <v>964.47000000000014</v>
          </cell>
          <cell r="W18">
            <v>31299.840000000062</v>
          </cell>
          <cell r="X18">
            <v>790.96750000000009</v>
          </cell>
          <cell r="Y18">
            <v>31299.840000000062</v>
          </cell>
          <cell r="Z18">
            <v>818.30250000000001</v>
          </cell>
        </row>
        <row r="19">
          <cell r="C19">
            <v>31299.840000000062</v>
          </cell>
          <cell r="D19">
            <v>1925.7</v>
          </cell>
          <cell r="E19">
            <v>31299.840000000062</v>
          </cell>
          <cell r="F19">
            <v>2158.4925000000003</v>
          </cell>
          <cell r="G19">
            <v>31299.840000000062</v>
          </cell>
          <cell r="H19">
            <v>5215.9200000000083</v>
          </cell>
          <cell r="I19">
            <v>31299.840000000062</v>
          </cell>
          <cell r="J19">
            <v>5215.9200000000083</v>
          </cell>
          <cell r="K19">
            <v>31299.840000000062</v>
          </cell>
          <cell r="L19">
            <v>4821.8399999999974</v>
          </cell>
          <cell r="M19">
            <v>31299.840000000062</v>
          </cell>
          <cell r="N19">
            <v>4188.8400000000074</v>
          </cell>
          <cell r="O19">
            <v>31299.840000000062</v>
          </cell>
          <cell r="P19">
            <v>3353.0500000000034</v>
          </cell>
          <cell r="Q19">
            <v>31299.840000000062</v>
          </cell>
          <cell r="R19">
            <v>1631.5150000000003</v>
          </cell>
          <cell r="S19">
            <v>26083.200000000044</v>
          </cell>
          <cell r="T19">
            <v>1109.6800000000003</v>
          </cell>
          <cell r="U19">
            <v>26083.200000000044</v>
          </cell>
          <cell r="V19">
            <v>903.8850000000001</v>
          </cell>
          <cell r="W19">
            <v>31299.840000000062</v>
          </cell>
          <cell r="X19">
            <v>778.46750000000009</v>
          </cell>
          <cell r="Y19">
            <v>31299.840000000062</v>
          </cell>
          <cell r="Z19">
            <v>818.30250000000001</v>
          </cell>
        </row>
        <row r="20">
          <cell r="C20">
            <v>31299.840000000062</v>
          </cell>
          <cell r="D20">
            <v>1593.5275000000004</v>
          </cell>
          <cell r="E20">
            <v>31299.840000000062</v>
          </cell>
          <cell r="F20">
            <v>2574.0775000000008</v>
          </cell>
          <cell r="G20">
            <v>31299.840000000062</v>
          </cell>
          <cell r="H20">
            <v>5215.9200000000083</v>
          </cell>
          <cell r="I20">
            <v>31299.840000000062</v>
          </cell>
          <cell r="J20">
            <v>5215.9200000000083</v>
          </cell>
          <cell r="K20">
            <v>31299.840000000062</v>
          </cell>
          <cell r="L20">
            <v>4821.8399999999974</v>
          </cell>
          <cell r="M20">
            <v>31299.840000000062</v>
          </cell>
          <cell r="N20">
            <v>4188.8400000000074</v>
          </cell>
          <cell r="O20">
            <v>31299.840000000062</v>
          </cell>
          <cell r="P20">
            <v>3307.5850000000032</v>
          </cell>
          <cell r="Q20">
            <v>31299.840000000062</v>
          </cell>
          <cell r="R20">
            <v>1662.3100000000004</v>
          </cell>
          <cell r="S20">
            <v>26083.200000000044</v>
          </cell>
          <cell r="T20">
            <v>1084.6800000000003</v>
          </cell>
          <cell r="U20">
            <v>26083.200000000044</v>
          </cell>
          <cell r="V20">
            <v>895.34250000000009</v>
          </cell>
          <cell r="W20">
            <v>31299.840000000062</v>
          </cell>
          <cell r="X20">
            <v>785.3850000000001</v>
          </cell>
          <cell r="Y20">
            <v>31299.840000000062</v>
          </cell>
          <cell r="Z20">
            <v>863.13749999999993</v>
          </cell>
        </row>
        <row r="21">
          <cell r="C21">
            <v>31299.840000000062</v>
          </cell>
          <cell r="D21">
            <v>1495.5475000000004</v>
          </cell>
          <cell r="E21">
            <v>31299.840000000062</v>
          </cell>
          <cell r="F21">
            <v>2795.5124999999989</v>
          </cell>
          <cell r="G21">
            <v>31299.840000000062</v>
          </cell>
          <cell r="H21">
            <v>5215.9200000000083</v>
          </cell>
          <cell r="I21">
            <v>31299.840000000062</v>
          </cell>
          <cell r="J21">
            <v>5215.9200000000083</v>
          </cell>
          <cell r="K21">
            <v>31299.840000000062</v>
          </cell>
          <cell r="L21">
            <v>4704.9050000000016</v>
          </cell>
          <cell r="M21">
            <v>31299.840000000062</v>
          </cell>
          <cell r="N21">
            <v>4188.8400000000074</v>
          </cell>
          <cell r="O21">
            <v>31299.840000000062</v>
          </cell>
          <cell r="P21">
            <v>3204.2025000000026</v>
          </cell>
          <cell r="Q21">
            <v>31299.840000000062</v>
          </cell>
          <cell r="R21">
            <v>1628.0600000000004</v>
          </cell>
          <cell r="S21">
            <v>26083.200000000044</v>
          </cell>
          <cell r="T21">
            <v>1031.0125000000003</v>
          </cell>
          <cell r="U21">
            <v>26083.200000000044</v>
          </cell>
          <cell r="V21">
            <v>1002.3875000000002</v>
          </cell>
          <cell r="W21">
            <v>31299.840000000062</v>
          </cell>
          <cell r="X21">
            <v>802.7600000000001</v>
          </cell>
          <cell r="Y21">
            <v>31299.840000000062</v>
          </cell>
          <cell r="Z21">
            <v>844.11500000000001</v>
          </cell>
        </row>
        <row r="22">
          <cell r="C22">
            <v>31299.840000000062</v>
          </cell>
          <cell r="D22">
            <v>1942.6225000000002</v>
          </cell>
          <cell r="E22">
            <v>31299.840000000062</v>
          </cell>
          <cell r="F22">
            <v>4161.529999999997</v>
          </cell>
          <cell r="G22">
            <v>31299.840000000062</v>
          </cell>
          <cell r="H22">
            <v>5215.9200000000083</v>
          </cell>
          <cell r="I22">
            <v>31299.840000000062</v>
          </cell>
          <cell r="J22">
            <v>5215.9200000000083</v>
          </cell>
          <cell r="K22">
            <v>31299.840000000062</v>
          </cell>
          <cell r="L22">
            <v>4704.9050000000016</v>
          </cell>
          <cell r="M22">
            <v>31299.840000000062</v>
          </cell>
          <cell r="N22">
            <v>4188.8400000000074</v>
          </cell>
          <cell r="O22">
            <v>31299.840000000062</v>
          </cell>
          <cell r="P22">
            <v>3148.7849999999994</v>
          </cell>
          <cell r="Q22">
            <v>31299.840000000062</v>
          </cell>
          <cell r="R22">
            <v>1669.9350000000004</v>
          </cell>
          <cell r="S22">
            <v>26083.200000000044</v>
          </cell>
          <cell r="T22">
            <v>1065.2625000000003</v>
          </cell>
          <cell r="U22">
            <v>26083.200000000044</v>
          </cell>
          <cell r="V22">
            <v>955.92750000000012</v>
          </cell>
          <cell r="W22">
            <v>31299.840000000062</v>
          </cell>
          <cell r="X22">
            <v>645.71500000000003</v>
          </cell>
          <cell r="Y22">
            <v>31299.840000000062</v>
          </cell>
          <cell r="Z22">
            <v>969.55999999999983</v>
          </cell>
        </row>
        <row r="23">
          <cell r="C23">
            <v>31299.840000000062</v>
          </cell>
          <cell r="D23">
            <v>2183.1624999999999</v>
          </cell>
          <cell r="E23">
            <v>31299.840000000062</v>
          </cell>
          <cell r="F23">
            <v>4799.760000000002</v>
          </cell>
          <cell r="G23">
            <v>31299.840000000062</v>
          </cell>
          <cell r="H23">
            <v>5215.9200000000083</v>
          </cell>
          <cell r="I23">
            <v>31299.840000000062</v>
          </cell>
          <cell r="J23">
            <v>4962.730000000005</v>
          </cell>
          <cell r="K23">
            <v>31299.840000000062</v>
          </cell>
          <cell r="L23">
            <v>4704.9050000000016</v>
          </cell>
          <cell r="M23">
            <v>31299.840000000062</v>
          </cell>
          <cell r="N23">
            <v>4188.8400000000074</v>
          </cell>
          <cell r="O23">
            <v>31299.840000000062</v>
          </cell>
          <cell r="P23">
            <v>3146.4624999999987</v>
          </cell>
          <cell r="Q23">
            <v>31299.840000000062</v>
          </cell>
          <cell r="R23">
            <v>1566.0600000000004</v>
          </cell>
          <cell r="S23">
            <v>26083.200000000044</v>
          </cell>
          <cell r="T23">
            <v>1063.6375000000003</v>
          </cell>
          <cell r="U23">
            <v>26083.200000000044</v>
          </cell>
          <cell r="V23">
            <v>965.87750000000005</v>
          </cell>
          <cell r="W23">
            <v>31299.840000000062</v>
          </cell>
          <cell r="X23">
            <v>768.09250000000009</v>
          </cell>
          <cell r="Y23">
            <v>31299.840000000062</v>
          </cell>
          <cell r="Z23">
            <v>839.77000000000021</v>
          </cell>
        </row>
        <row r="24">
          <cell r="C24">
            <v>31299.840000000062</v>
          </cell>
          <cell r="D24">
            <v>2303.8899999999994</v>
          </cell>
          <cell r="E24">
            <v>31299.840000000062</v>
          </cell>
          <cell r="F24">
            <v>4149.3599999999942</v>
          </cell>
          <cell r="G24">
            <v>31299.840000000062</v>
          </cell>
          <cell r="H24">
            <v>5215.4400000000032</v>
          </cell>
          <cell r="I24">
            <v>31299.840000000062</v>
          </cell>
          <cell r="J24">
            <v>5215.9200000000083</v>
          </cell>
          <cell r="K24">
            <v>31299.840000000062</v>
          </cell>
          <cell r="L24">
            <v>4704.9050000000016</v>
          </cell>
          <cell r="M24">
            <v>31299.840000000062</v>
          </cell>
          <cell r="N24">
            <v>4189.0200000000059</v>
          </cell>
          <cell r="O24">
            <v>31299.840000000062</v>
          </cell>
          <cell r="P24">
            <v>2931.9124999999985</v>
          </cell>
          <cell r="Q24">
            <v>31299.840000000062</v>
          </cell>
          <cell r="R24">
            <v>1550.3100000000004</v>
          </cell>
          <cell r="S24">
            <v>26083.200000000044</v>
          </cell>
          <cell r="T24">
            <v>1093.9300000000003</v>
          </cell>
          <cell r="U24">
            <v>26083.200000000044</v>
          </cell>
          <cell r="V24">
            <v>975.34500000000014</v>
          </cell>
          <cell r="W24">
            <v>31299.840000000062</v>
          </cell>
          <cell r="X24">
            <v>858.31750000000011</v>
          </cell>
          <cell r="Y24">
            <v>31299.840000000062</v>
          </cell>
          <cell r="Z24">
            <v>836.67750000000001</v>
          </cell>
        </row>
        <row r="25">
          <cell r="C25">
            <v>31299.840000000062</v>
          </cell>
          <cell r="D25">
            <v>1971.8775000000003</v>
          </cell>
          <cell r="E25">
            <v>31299.840000000062</v>
          </cell>
          <cell r="F25">
            <v>4799.760000000002</v>
          </cell>
          <cell r="G25">
            <v>31299.840000000062</v>
          </cell>
          <cell r="H25">
            <v>5215.4400000000032</v>
          </cell>
          <cell r="I25">
            <v>31299.840000000062</v>
          </cell>
          <cell r="J25">
            <v>5215.9200000000083</v>
          </cell>
          <cell r="K25">
            <v>31299.840000000062</v>
          </cell>
          <cell r="L25">
            <v>4820.1600000000026</v>
          </cell>
          <cell r="M25">
            <v>31299.840000000062</v>
          </cell>
          <cell r="N25">
            <v>4189.0200000000059</v>
          </cell>
          <cell r="O25">
            <v>31299.840000000062</v>
          </cell>
          <cell r="P25">
            <v>2848.3774999999987</v>
          </cell>
          <cell r="Q25">
            <v>31299.840000000062</v>
          </cell>
          <cell r="R25">
            <v>1517.6850000000002</v>
          </cell>
          <cell r="S25">
            <v>26083.200000000044</v>
          </cell>
          <cell r="T25">
            <v>1113.3475000000003</v>
          </cell>
          <cell r="U25">
            <v>26083.200000000044</v>
          </cell>
          <cell r="V25">
            <v>851.84250000000009</v>
          </cell>
          <cell r="W25">
            <v>31299.840000000062</v>
          </cell>
          <cell r="X25">
            <v>858.31750000000011</v>
          </cell>
          <cell r="Y25">
            <v>31299.840000000062</v>
          </cell>
          <cell r="Z25">
            <v>911.22000000000014</v>
          </cell>
        </row>
        <row r="26">
          <cell r="C26">
            <v>31299.840000000062</v>
          </cell>
          <cell r="D26">
            <v>1782.2300000000009</v>
          </cell>
          <cell r="E26">
            <v>31299.840000000062</v>
          </cell>
          <cell r="F26">
            <v>5136</v>
          </cell>
          <cell r="G26">
            <v>31299.840000000062</v>
          </cell>
          <cell r="H26">
            <v>5215.4400000000032</v>
          </cell>
          <cell r="I26">
            <v>31299.840000000062</v>
          </cell>
          <cell r="J26">
            <v>5215.9200000000083</v>
          </cell>
          <cell r="K26">
            <v>31299.840000000062</v>
          </cell>
          <cell r="L26">
            <v>4820.1600000000026</v>
          </cell>
          <cell r="M26">
            <v>31299.840000000062</v>
          </cell>
          <cell r="N26">
            <v>4189.0200000000059</v>
          </cell>
          <cell r="O26">
            <v>31299.840000000062</v>
          </cell>
          <cell r="P26">
            <v>2728.777500000002</v>
          </cell>
          <cell r="Q26">
            <v>31299.840000000062</v>
          </cell>
          <cell r="R26">
            <v>1499.8500000000004</v>
          </cell>
          <cell r="S26">
            <v>26083.200000000044</v>
          </cell>
          <cell r="T26">
            <v>1124.2225000000003</v>
          </cell>
          <cell r="U26">
            <v>26083.200000000044</v>
          </cell>
          <cell r="V26">
            <v>848.17500000000007</v>
          </cell>
          <cell r="W26">
            <v>31299.840000000062</v>
          </cell>
          <cell r="X26">
            <v>722.05000000000007</v>
          </cell>
          <cell r="Y26">
            <v>31299.840000000062</v>
          </cell>
          <cell r="Z26">
            <v>960.93000000000018</v>
          </cell>
        </row>
        <row r="27">
          <cell r="C27">
            <v>31299.840000000062</v>
          </cell>
          <cell r="D27">
            <v>1757.0825000000007</v>
          </cell>
          <cell r="E27">
            <v>31299.840000000062</v>
          </cell>
          <cell r="F27">
            <v>5136</v>
          </cell>
          <cell r="G27">
            <v>31299.840000000062</v>
          </cell>
          <cell r="H27">
            <v>5215.4400000000032</v>
          </cell>
          <cell r="I27">
            <v>31299.840000000062</v>
          </cell>
          <cell r="J27">
            <v>5019.1199999999972</v>
          </cell>
          <cell r="K27">
            <v>31299.840000000062</v>
          </cell>
          <cell r="L27">
            <v>4373.1199999999963</v>
          </cell>
          <cell r="M27">
            <v>31299.840000000062</v>
          </cell>
          <cell r="N27">
            <v>4189.0200000000059</v>
          </cell>
          <cell r="O27">
            <v>31299.840000000062</v>
          </cell>
          <cell r="P27">
            <v>2513.0225000000009</v>
          </cell>
          <cell r="Q27">
            <v>31299.840000000062</v>
          </cell>
          <cell r="R27">
            <v>1423.3475000000003</v>
          </cell>
          <cell r="S27">
            <v>26083.200000000044</v>
          </cell>
          <cell r="T27">
            <v>1083.0550000000003</v>
          </cell>
          <cell r="U27">
            <v>26083.200000000044</v>
          </cell>
          <cell r="V27">
            <v>840.96750000000009</v>
          </cell>
          <cell r="W27">
            <v>31299.840000000062</v>
          </cell>
          <cell r="X27">
            <v>759.55000000000007</v>
          </cell>
          <cell r="Y27">
            <v>31299.840000000062</v>
          </cell>
          <cell r="Z27">
            <v>975.98250000000019</v>
          </cell>
        </row>
        <row r="28">
          <cell r="C28">
            <v>31299.840000000062</v>
          </cell>
          <cell r="D28">
            <v>1555.0600000000006</v>
          </cell>
          <cell r="E28">
            <v>31299.840000000062</v>
          </cell>
          <cell r="F28">
            <v>5138.3999999999978</v>
          </cell>
          <cell r="G28">
            <v>31299.840000000062</v>
          </cell>
          <cell r="H28">
            <v>5106.9000000000015</v>
          </cell>
          <cell r="I28">
            <v>31299.840000000062</v>
          </cell>
          <cell r="J28">
            <v>5019.1199999999972</v>
          </cell>
          <cell r="K28">
            <v>31299.840000000062</v>
          </cell>
          <cell r="L28">
            <v>4900.5599999999986</v>
          </cell>
          <cell r="M28">
            <v>31299.840000000062</v>
          </cell>
          <cell r="N28">
            <v>4189.0200000000059</v>
          </cell>
          <cell r="O28">
            <v>31299.840000000062</v>
          </cell>
          <cell r="P28">
            <v>2487.7075000000013</v>
          </cell>
          <cell r="Q28">
            <v>31299.840000000062</v>
          </cell>
          <cell r="R28">
            <v>1357.5975000000003</v>
          </cell>
          <cell r="S28">
            <v>26083.200000000044</v>
          </cell>
          <cell r="T28">
            <v>1040.5550000000003</v>
          </cell>
          <cell r="U28">
            <v>26083.200000000044</v>
          </cell>
          <cell r="V28">
            <v>875.21750000000009</v>
          </cell>
          <cell r="W28">
            <v>31299.840000000062</v>
          </cell>
          <cell r="X28">
            <v>727.4425</v>
          </cell>
          <cell r="Y28">
            <v>31299.840000000062</v>
          </cell>
          <cell r="Z28">
            <v>982.01250000000016</v>
          </cell>
        </row>
        <row r="29">
          <cell r="C29">
            <v>31299.840000000062</v>
          </cell>
          <cell r="D29">
            <v>1798.2650000000003</v>
          </cell>
          <cell r="E29">
            <v>31299.840000000062</v>
          </cell>
          <cell r="F29">
            <v>5138.3999999999978</v>
          </cell>
          <cell r="G29">
            <v>31299.840000000062</v>
          </cell>
          <cell r="H29">
            <v>5106.9000000000015</v>
          </cell>
          <cell r="I29">
            <v>31299.840000000062</v>
          </cell>
          <cell r="J29">
            <v>5019.1199999999972</v>
          </cell>
          <cell r="K29">
            <v>31299.840000000062</v>
          </cell>
          <cell r="L29">
            <v>4900.5599999999986</v>
          </cell>
          <cell r="M29">
            <v>31299.840000000062</v>
          </cell>
          <cell r="N29">
            <v>4768.6400000000112</v>
          </cell>
          <cell r="O29">
            <v>31299.840000000062</v>
          </cell>
          <cell r="P29">
            <v>2441.1975000000016</v>
          </cell>
          <cell r="Q29">
            <v>31299.840000000062</v>
          </cell>
          <cell r="R29">
            <v>1427.8050000000003</v>
          </cell>
          <cell r="S29">
            <v>26083.200000000044</v>
          </cell>
          <cell r="T29">
            <v>1058.8050000000003</v>
          </cell>
          <cell r="U29">
            <v>26083.200000000044</v>
          </cell>
          <cell r="V29">
            <v>875.21750000000009</v>
          </cell>
          <cell r="W29">
            <v>31299.840000000062</v>
          </cell>
          <cell r="X29">
            <v>730.69999999999993</v>
          </cell>
          <cell r="Y29">
            <v>31299.840000000062</v>
          </cell>
          <cell r="Z29">
            <v>951.7600000000001</v>
          </cell>
        </row>
        <row r="30">
          <cell r="C30">
            <v>31299.840000000062</v>
          </cell>
          <cell r="D30">
            <v>1561.2450000000008</v>
          </cell>
          <cell r="E30">
            <v>31299.840000000062</v>
          </cell>
          <cell r="F30">
            <v>5138.3999999999978</v>
          </cell>
          <cell r="G30">
            <v>31299.840000000062</v>
          </cell>
          <cell r="H30">
            <v>5215.9200000000083</v>
          </cell>
          <cell r="I30">
            <v>31299.840000000062</v>
          </cell>
          <cell r="J30">
            <v>4933.1149999999961</v>
          </cell>
          <cell r="K30">
            <v>31299.840000000062</v>
          </cell>
          <cell r="L30">
            <v>4979.7600000000039</v>
          </cell>
          <cell r="M30">
            <v>31299.840000000062</v>
          </cell>
          <cell r="N30">
            <v>4768.6400000000112</v>
          </cell>
          <cell r="O30">
            <v>31299.840000000062</v>
          </cell>
          <cell r="P30">
            <v>2622.4400000000023</v>
          </cell>
          <cell r="Q30">
            <v>31299.840000000062</v>
          </cell>
          <cell r="R30">
            <v>1425.1375000000003</v>
          </cell>
          <cell r="S30">
            <v>26083.200000000044</v>
          </cell>
          <cell r="T30">
            <v>915.8850000000001</v>
          </cell>
          <cell r="U30">
            <v>26083.200000000044</v>
          </cell>
          <cell r="V30">
            <v>862.71750000000009</v>
          </cell>
          <cell r="W30">
            <v>31299.840000000062</v>
          </cell>
          <cell r="X30">
            <v>728.09749999999997</v>
          </cell>
          <cell r="Y30">
            <v>31299.840000000062</v>
          </cell>
          <cell r="Z30">
            <v>859.25750000000005</v>
          </cell>
        </row>
        <row r="31">
          <cell r="C31">
            <v>31299.840000000062</v>
          </cell>
          <cell r="D31">
            <v>1790.9025000000008</v>
          </cell>
          <cell r="E31">
            <v>31299.840000000062</v>
          </cell>
          <cell r="F31">
            <v>4355.0200000000023</v>
          </cell>
          <cell r="G31">
            <v>31299.840000000062</v>
          </cell>
          <cell r="H31">
            <v>5215.9200000000083</v>
          </cell>
          <cell r="I31">
            <v>31299.840000000062</v>
          </cell>
          <cell r="J31">
            <v>4932.4449999999961</v>
          </cell>
          <cell r="K31">
            <v>31299.840000000062</v>
          </cell>
          <cell r="L31">
            <v>4979.7600000000039</v>
          </cell>
          <cell r="M31">
            <v>31299.840000000062</v>
          </cell>
          <cell r="N31">
            <v>5059.1999999999907</v>
          </cell>
          <cell r="O31">
            <v>31299.840000000062</v>
          </cell>
          <cell r="P31">
            <v>2482.5275000000015</v>
          </cell>
          <cell r="Q31">
            <v>31299.840000000062</v>
          </cell>
          <cell r="R31">
            <v>1389.2625000000003</v>
          </cell>
          <cell r="S31">
            <v>26083.200000000044</v>
          </cell>
          <cell r="T31">
            <v>989.88750000000016</v>
          </cell>
          <cell r="U31">
            <v>26083.200000000044</v>
          </cell>
          <cell r="V31">
            <v>873.17500000000007</v>
          </cell>
          <cell r="W31">
            <v>31299.840000000062</v>
          </cell>
          <cell r="X31">
            <v>715.55000000000007</v>
          </cell>
          <cell r="Y31">
            <v>31299.840000000062</v>
          </cell>
          <cell r="Z31">
            <v>963.13500000000022</v>
          </cell>
        </row>
        <row r="32">
          <cell r="C32">
            <v>31299.840000000062</v>
          </cell>
          <cell r="D32">
            <v>1895.9175000000007</v>
          </cell>
          <cell r="E32">
            <v>31299.840000000062</v>
          </cell>
          <cell r="F32">
            <v>3708.7224999999989</v>
          </cell>
          <cell r="G32">
            <v>31299.840000000062</v>
          </cell>
          <cell r="H32">
            <v>5215.9200000000083</v>
          </cell>
          <cell r="I32">
            <v>31299.840000000062</v>
          </cell>
          <cell r="J32">
            <v>4933.1149999999961</v>
          </cell>
          <cell r="K32">
            <v>31299.840000000062</v>
          </cell>
          <cell r="L32">
            <v>4979.7600000000039</v>
          </cell>
          <cell r="M32">
            <v>31299.840000000062</v>
          </cell>
          <cell r="N32">
            <v>4537.0050000000037</v>
          </cell>
          <cell r="O32">
            <v>31299.840000000062</v>
          </cell>
          <cell r="P32">
            <v>2338.1850000000027</v>
          </cell>
          <cell r="Q32">
            <v>31299.840000000062</v>
          </cell>
          <cell r="R32">
            <v>1180.0525000000002</v>
          </cell>
          <cell r="S32">
            <v>26083.200000000044</v>
          </cell>
          <cell r="T32">
            <v>1046.8050000000003</v>
          </cell>
          <cell r="U32">
            <v>26083.200000000044</v>
          </cell>
          <cell r="V32">
            <v>864.34250000000009</v>
          </cell>
          <cell r="Y32">
            <v>31299.840000000062</v>
          </cell>
          <cell r="Z32">
            <v>1016.6750000000002</v>
          </cell>
        </row>
        <row r="33">
          <cell r="C33">
            <v>31299.840000000062</v>
          </cell>
          <cell r="D33">
            <v>1957.1925000000008</v>
          </cell>
          <cell r="E33">
            <v>31299.840000000062</v>
          </cell>
          <cell r="F33">
            <v>4497.269999999995</v>
          </cell>
          <cell r="G33">
            <v>31299.840000000062</v>
          </cell>
          <cell r="H33">
            <v>5215.9200000000083</v>
          </cell>
          <cell r="I33">
            <v>31299.840000000062</v>
          </cell>
          <cell r="J33">
            <v>4933.1149999999961</v>
          </cell>
          <cell r="K33">
            <v>31299.840000000062</v>
          </cell>
          <cell r="L33">
            <v>4979.7600000000039</v>
          </cell>
          <cell r="M33">
            <v>31299.840000000062</v>
          </cell>
          <cell r="N33">
            <v>4579.3350000000055</v>
          </cell>
          <cell r="O33">
            <v>31299.840000000062</v>
          </cell>
          <cell r="P33">
            <v>2062.0625000000009</v>
          </cell>
          <cell r="Q33">
            <v>31299.840000000062</v>
          </cell>
          <cell r="R33">
            <v>1316.8025000000002</v>
          </cell>
          <cell r="S33">
            <v>26083.200000000044</v>
          </cell>
          <cell r="T33">
            <v>1005.6375000000002</v>
          </cell>
          <cell r="U33">
            <v>26083.200000000044</v>
          </cell>
          <cell r="V33">
            <v>851.83249999999964</v>
          </cell>
          <cell r="Y33">
            <v>31299.840000000062</v>
          </cell>
          <cell r="Z33">
            <v>1047.3400000000001</v>
          </cell>
        </row>
        <row r="34">
          <cell r="E34">
            <v>31299.840000000062</v>
          </cell>
          <cell r="F34">
            <v>3785.8450000000016</v>
          </cell>
          <cell r="I34">
            <v>31299.840000000062</v>
          </cell>
          <cell r="J34">
            <v>4933.1149999999961</v>
          </cell>
          <cell r="K34">
            <v>31299.840000000062</v>
          </cell>
          <cell r="L34">
            <v>4865.0950000000003</v>
          </cell>
          <cell r="O34">
            <v>31299.840000000062</v>
          </cell>
          <cell r="P34">
            <v>2048.8625000000011</v>
          </cell>
          <cell r="S34">
            <v>26083.200000000044</v>
          </cell>
          <cell r="T34">
            <v>1032.9300000000003</v>
          </cell>
          <cell r="U34">
            <v>26083.200000000044</v>
          </cell>
          <cell r="V34">
            <v>921.49749999999983</v>
          </cell>
          <cell r="Y34">
            <v>31299.840000000062</v>
          </cell>
          <cell r="Z34">
            <v>885.17000000000007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IL 2021"/>
      <sheetName val="MAY 2021"/>
      <sheetName val="JUNE 2021"/>
      <sheetName val="JULY 2021"/>
      <sheetName val="AUGUST 2021"/>
      <sheetName val="SEPTEMBER 2021"/>
      <sheetName val="OCTOBER 2021"/>
      <sheetName val="NOVEMBER 2021"/>
      <sheetName val="DECEMBER 2021"/>
      <sheetName val="JANUARY 2022"/>
      <sheetName val="FEBURARY 2022"/>
      <sheetName val="MARCH 2022"/>
      <sheetName val="Query1"/>
      <sheetName val="Sheet1"/>
    </sheetNames>
    <sheetDataSet>
      <sheetData sheetId="0">
        <row r="4">
          <cell r="C4">
            <v>31299.840000000062</v>
          </cell>
          <cell r="D4">
            <v>1058.7049999999999</v>
          </cell>
          <cell r="E4">
            <v>31299.840000000062</v>
          </cell>
          <cell r="F4">
            <v>1613.2400000000011</v>
          </cell>
          <cell r="G4">
            <v>31299.840000000062</v>
          </cell>
          <cell r="H4">
            <v>5137.9200000000073</v>
          </cell>
          <cell r="I4">
            <v>31299.840000000062</v>
          </cell>
          <cell r="J4">
            <v>5079.4399999999932</v>
          </cell>
          <cell r="K4">
            <v>31299.840000000062</v>
          </cell>
          <cell r="L4">
            <v>4963.7050000000063</v>
          </cell>
          <cell r="M4">
            <v>31299.840000000062</v>
          </cell>
          <cell r="N4">
            <v>5215.9200000000083</v>
          </cell>
          <cell r="O4">
            <v>31299.840000000062</v>
          </cell>
          <cell r="P4">
            <v>3879.430000000008</v>
          </cell>
          <cell r="Q4">
            <v>31299.840000000062</v>
          </cell>
          <cell r="R4">
            <v>2499.5349999999994</v>
          </cell>
          <cell r="S4">
            <v>31299.840000000062</v>
          </cell>
          <cell r="T4">
            <v>1556.4375000000002</v>
          </cell>
          <cell r="U4">
            <v>31299.840000000062</v>
          </cell>
          <cell r="V4">
            <v>1082.8399999999999</v>
          </cell>
          <cell r="W4">
            <v>31299.840000000062</v>
          </cell>
          <cell r="X4">
            <v>864.00500000000022</v>
          </cell>
          <cell r="Y4">
            <v>31299.840000000062</v>
          </cell>
          <cell r="Z4">
            <v>869.23000000000036</v>
          </cell>
        </row>
        <row r="5">
          <cell r="C5">
            <v>31299.840000000062</v>
          </cell>
          <cell r="D5">
            <v>1361.25</v>
          </cell>
          <cell r="E5">
            <v>31299.840000000062</v>
          </cell>
          <cell r="F5">
            <v>1548.097500000001</v>
          </cell>
          <cell r="G5">
            <v>31299.840000000062</v>
          </cell>
          <cell r="H5">
            <v>5137.9200000000073</v>
          </cell>
          <cell r="I5">
            <v>31299.840000000062</v>
          </cell>
          <cell r="J5">
            <v>5077.3000000000047</v>
          </cell>
          <cell r="K5">
            <v>31299.840000000062</v>
          </cell>
          <cell r="L5">
            <v>5136.4800000000077</v>
          </cell>
          <cell r="M5">
            <v>31299.840000000062</v>
          </cell>
          <cell r="N5">
            <v>5215.9200000000083</v>
          </cell>
          <cell r="O5">
            <v>31299.840000000062</v>
          </cell>
          <cell r="P5">
            <v>3522.6950000000029</v>
          </cell>
          <cell r="Q5">
            <v>31299.840000000062</v>
          </cell>
          <cell r="R5">
            <v>2411.8874999999994</v>
          </cell>
          <cell r="S5">
            <v>31299.840000000062</v>
          </cell>
          <cell r="T5">
            <v>1503.345</v>
          </cell>
          <cell r="U5">
            <v>31299.840000000062</v>
          </cell>
          <cell r="V5">
            <v>1029.155</v>
          </cell>
          <cell r="W5">
            <v>31299.840000000062</v>
          </cell>
          <cell r="X5">
            <v>896.29750000000013</v>
          </cell>
          <cell r="Y5">
            <v>31299.840000000062</v>
          </cell>
          <cell r="Z5">
            <v>995.32000000000062</v>
          </cell>
        </row>
        <row r="6">
          <cell r="C6">
            <v>31299.840000000062</v>
          </cell>
          <cell r="D6">
            <v>979.96250000000009</v>
          </cell>
          <cell r="E6">
            <v>31299.840000000062</v>
          </cell>
          <cell r="F6">
            <v>1389.8475000000008</v>
          </cell>
          <cell r="G6">
            <v>31299.840000000062</v>
          </cell>
          <cell r="H6">
            <v>5137.9200000000073</v>
          </cell>
          <cell r="I6">
            <v>31299.840000000062</v>
          </cell>
          <cell r="J6">
            <v>4994.7599999999929</v>
          </cell>
          <cell r="K6">
            <v>31299.840000000062</v>
          </cell>
          <cell r="L6">
            <v>5136.4800000000077</v>
          </cell>
          <cell r="M6">
            <v>31299.840000000062</v>
          </cell>
          <cell r="N6">
            <v>5215.9200000000083</v>
          </cell>
          <cell r="O6">
            <v>31299.840000000062</v>
          </cell>
          <cell r="P6">
            <v>3539.1250000000032</v>
          </cell>
          <cell r="Q6">
            <v>31299.840000000062</v>
          </cell>
          <cell r="R6">
            <v>2293.2799999999988</v>
          </cell>
          <cell r="S6">
            <v>31299.840000000062</v>
          </cell>
          <cell r="T6">
            <v>1576.895</v>
          </cell>
          <cell r="U6">
            <v>31299.840000000062</v>
          </cell>
          <cell r="V6">
            <v>990.22749999999974</v>
          </cell>
          <cell r="W6">
            <v>31299.840000000062</v>
          </cell>
          <cell r="X6">
            <v>858.87750000000017</v>
          </cell>
          <cell r="Y6">
            <v>31299.840000000062</v>
          </cell>
          <cell r="Z6">
            <v>792.4075000000006</v>
          </cell>
        </row>
        <row r="7">
          <cell r="C7">
            <v>31299.840000000062</v>
          </cell>
          <cell r="D7">
            <v>1390.8025</v>
          </cell>
          <cell r="E7">
            <v>31299.840000000062</v>
          </cell>
          <cell r="F7">
            <v>1335.9275000000005</v>
          </cell>
          <cell r="G7">
            <v>31299.840000000062</v>
          </cell>
          <cell r="H7">
            <v>5137.9200000000073</v>
          </cell>
          <cell r="I7">
            <v>31299.840000000062</v>
          </cell>
          <cell r="J7">
            <v>5079.3599999999933</v>
          </cell>
          <cell r="K7">
            <v>31299.840000000062</v>
          </cell>
          <cell r="L7">
            <v>5136.4800000000077</v>
          </cell>
          <cell r="M7">
            <v>31299.840000000062</v>
          </cell>
          <cell r="N7">
            <v>5215.9200000000083</v>
          </cell>
          <cell r="O7">
            <v>31299.840000000062</v>
          </cell>
          <cell r="P7">
            <v>3811.3400000000033</v>
          </cell>
          <cell r="Q7">
            <v>31299.840000000062</v>
          </cell>
          <cell r="R7">
            <v>2239.3499999999985</v>
          </cell>
          <cell r="S7">
            <v>31299.840000000062</v>
          </cell>
          <cell r="T7">
            <v>1543.4349999999999</v>
          </cell>
          <cell r="U7">
            <v>31299.840000000062</v>
          </cell>
          <cell r="V7">
            <v>979.24749999999995</v>
          </cell>
          <cell r="W7">
            <v>31299.840000000062</v>
          </cell>
          <cell r="X7">
            <v>782.01250000000016</v>
          </cell>
          <cell r="Y7">
            <v>31299.840000000062</v>
          </cell>
          <cell r="Z7">
            <v>818.19750000000056</v>
          </cell>
        </row>
        <row r="8">
          <cell r="C8">
            <v>31299.840000000062</v>
          </cell>
          <cell r="D8">
            <v>1035.3400000000001</v>
          </cell>
          <cell r="E8">
            <v>31299.840000000062</v>
          </cell>
          <cell r="F8">
            <v>1414.6350000000004</v>
          </cell>
          <cell r="G8">
            <v>31299.840000000062</v>
          </cell>
          <cell r="H8">
            <v>5137.9200000000073</v>
          </cell>
          <cell r="I8">
            <v>31299.840000000062</v>
          </cell>
          <cell r="J8">
            <v>4994.5350000000089</v>
          </cell>
          <cell r="K8">
            <v>31299.840000000062</v>
          </cell>
          <cell r="L8">
            <v>5136.4800000000077</v>
          </cell>
          <cell r="M8">
            <v>31299.840000000062</v>
          </cell>
          <cell r="N8">
            <v>5215.9200000000083</v>
          </cell>
          <cell r="O8">
            <v>31299.840000000062</v>
          </cell>
          <cell r="P8">
            <v>3539.0900000000033</v>
          </cell>
          <cell r="Q8">
            <v>31299.840000000062</v>
          </cell>
          <cell r="R8">
            <v>2389.9674999999988</v>
          </cell>
          <cell r="S8">
            <v>31299.840000000062</v>
          </cell>
          <cell r="T8">
            <v>1494.1549999999997</v>
          </cell>
          <cell r="U8">
            <v>31299.840000000062</v>
          </cell>
          <cell r="V8">
            <v>977.99750000000006</v>
          </cell>
          <cell r="W8">
            <v>31299.840000000062</v>
          </cell>
          <cell r="X8">
            <v>807.01750000000027</v>
          </cell>
          <cell r="Y8">
            <v>31299.840000000062</v>
          </cell>
          <cell r="Z8">
            <v>854.65500000000054</v>
          </cell>
        </row>
        <row r="9">
          <cell r="C9">
            <v>31299.840000000062</v>
          </cell>
          <cell r="D9">
            <v>1049.0100000000002</v>
          </cell>
          <cell r="E9">
            <v>31299.840000000062</v>
          </cell>
          <cell r="F9">
            <v>1580.202500000001</v>
          </cell>
          <cell r="G9">
            <v>31299.840000000062</v>
          </cell>
          <cell r="H9">
            <v>5137.9200000000073</v>
          </cell>
          <cell r="I9">
            <v>31299.840000000062</v>
          </cell>
          <cell r="J9">
            <v>5076.9600000000119</v>
          </cell>
          <cell r="K9">
            <v>31299.840000000062</v>
          </cell>
          <cell r="L9">
            <v>5136.4800000000077</v>
          </cell>
          <cell r="M9">
            <v>31299.840000000062</v>
          </cell>
          <cell r="N9">
            <v>5215.9200000000083</v>
          </cell>
          <cell r="O9">
            <v>31299.840000000062</v>
          </cell>
          <cell r="P9">
            <v>3633.7725000000032</v>
          </cell>
          <cell r="Q9">
            <v>31299.840000000062</v>
          </cell>
          <cell r="R9">
            <v>2379.8874999999985</v>
          </cell>
          <cell r="S9">
            <v>31299.840000000062</v>
          </cell>
          <cell r="T9">
            <v>1477.12</v>
          </cell>
          <cell r="U9">
            <v>31299.840000000062</v>
          </cell>
          <cell r="V9">
            <v>1023.02</v>
          </cell>
          <cell r="W9">
            <v>31299.840000000062</v>
          </cell>
          <cell r="X9">
            <v>835.97500000000014</v>
          </cell>
          <cell r="Y9">
            <v>31299.840000000062</v>
          </cell>
          <cell r="Z9">
            <v>885.81500000000051</v>
          </cell>
        </row>
        <row r="10">
          <cell r="C10">
            <v>31299.840000000062</v>
          </cell>
          <cell r="D10">
            <v>1193.4650000000001</v>
          </cell>
          <cell r="E10">
            <v>31299.840000000062</v>
          </cell>
          <cell r="F10">
            <v>1794.3275000000015</v>
          </cell>
          <cell r="G10">
            <v>31299.840000000062</v>
          </cell>
          <cell r="H10">
            <v>5137.9200000000073</v>
          </cell>
          <cell r="I10">
            <v>31299.840000000062</v>
          </cell>
          <cell r="J10">
            <v>5076.9600000000119</v>
          </cell>
          <cell r="K10">
            <v>31299.840000000062</v>
          </cell>
          <cell r="L10">
            <v>5136.4800000000077</v>
          </cell>
          <cell r="M10">
            <v>31299.840000000062</v>
          </cell>
          <cell r="N10">
            <v>5215.9200000000083</v>
          </cell>
          <cell r="O10">
            <v>31299.840000000062</v>
          </cell>
          <cell r="P10">
            <v>3270.2675000000031</v>
          </cell>
          <cell r="Q10">
            <v>31299.840000000062</v>
          </cell>
          <cell r="R10">
            <v>2129.324999999998</v>
          </cell>
          <cell r="S10">
            <v>31299.840000000062</v>
          </cell>
          <cell r="T10">
            <v>1471.7324999999996</v>
          </cell>
          <cell r="U10">
            <v>31299.840000000062</v>
          </cell>
          <cell r="V10">
            <v>1020.9274999999998</v>
          </cell>
          <cell r="W10">
            <v>31299.840000000062</v>
          </cell>
          <cell r="X10">
            <v>884.80500000000029</v>
          </cell>
          <cell r="Y10">
            <v>31299.840000000062</v>
          </cell>
          <cell r="Z10">
            <v>1003.7525000000005</v>
          </cell>
        </row>
        <row r="11">
          <cell r="C11">
            <v>31299.840000000062</v>
          </cell>
          <cell r="D11">
            <v>1254.9650000000001</v>
          </cell>
          <cell r="E11">
            <v>31299.840000000062</v>
          </cell>
          <cell r="F11">
            <v>1613.662500000001</v>
          </cell>
          <cell r="G11">
            <v>31299.840000000062</v>
          </cell>
          <cell r="H11">
            <v>5137.9200000000073</v>
          </cell>
          <cell r="I11">
            <v>31299.840000000062</v>
          </cell>
          <cell r="J11">
            <v>5078.3099999999968</v>
          </cell>
          <cell r="K11">
            <v>31299.840000000062</v>
          </cell>
          <cell r="L11">
            <v>4966.1600000000017</v>
          </cell>
          <cell r="M11">
            <v>31299.840000000062</v>
          </cell>
          <cell r="N11">
            <v>5215.9200000000083</v>
          </cell>
          <cell r="O11">
            <v>31299.840000000062</v>
          </cell>
          <cell r="P11">
            <v>3297.2450000000026</v>
          </cell>
          <cell r="Q11">
            <v>31299.840000000062</v>
          </cell>
          <cell r="R11">
            <v>2183.8524999999977</v>
          </cell>
          <cell r="S11">
            <v>31299.840000000062</v>
          </cell>
          <cell r="T11">
            <v>1407.4099999999999</v>
          </cell>
          <cell r="U11">
            <v>31299.840000000062</v>
          </cell>
          <cell r="V11">
            <v>1108.4724999999999</v>
          </cell>
          <cell r="W11">
            <v>31299.840000000062</v>
          </cell>
          <cell r="X11">
            <v>864.39000000000033</v>
          </cell>
          <cell r="Y11">
            <v>31299.840000000062</v>
          </cell>
          <cell r="Z11">
            <v>1013.8775000000003</v>
          </cell>
        </row>
        <row r="12">
          <cell r="C12">
            <v>31299.840000000062</v>
          </cell>
          <cell r="D12">
            <v>1025.5875000000001</v>
          </cell>
          <cell r="E12">
            <v>31299.840000000062</v>
          </cell>
          <cell r="F12">
            <v>1628.8825000000008</v>
          </cell>
          <cell r="G12">
            <v>31299.840000000062</v>
          </cell>
          <cell r="H12">
            <v>5137.9200000000073</v>
          </cell>
          <cell r="I12">
            <v>31299.840000000062</v>
          </cell>
          <cell r="J12">
            <v>5076.9600000000119</v>
          </cell>
          <cell r="K12">
            <v>31299.840000000062</v>
          </cell>
          <cell r="L12">
            <v>5136.4800000000077</v>
          </cell>
          <cell r="M12">
            <v>31299.840000000062</v>
          </cell>
          <cell r="N12">
            <v>5215.9200000000083</v>
          </cell>
          <cell r="O12">
            <v>31299.840000000062</v>
          </cell>
          <cell r="P12">
            <v>3081.242500000003</v>
          </cell>
          <cell r="Q12">
            <v>31299.840000000062</v>
          </cell>
          <cell r="R12">
            <v>1931.1525000000006</v>
          </cell>
          <cell r="S12">
            <v>31299.840000000062</v>
          </cell>
          <cell r="T12">
            <v>1458.7975000000001</v>
          </cell>
          <cell r="U12">
            <v>31299.840000000062</v>
          </cell>
          <cell r="V12">
            <v>1038.8824999999999</v>
          </cell>
          <cell r="W12">
            <v>31299.840000000062</v>
          </cell>
          <cell r="X12">
            <v>840.92750000000012</v>
          </cell>
          <cell r="Y12">
            <v>31299.840000000062</v>
          </cell>
          <cell r="Z12">
            <v>1129.7025000000006</v>
          </cell>
        </row>
        <row r="13">
          <cell r="C13">
            <v>31299.840000000062</v>
          </cell>
          <cell r="D13">
            <v>1163.875</v>
          </cell>
          <cell r="E13">
            <v>31299.840000000062</v>
          </cell>
          <cell r="F13">
            <v>1792.5750000000012</v>
          </cell>
          <cell r="G13">
            <v>31299.840000000062</v>
          </cell>
          <cell r="H13">
            <v>4956.7700000000077</v>
          </cell>
          <cell r="I13">
            <v>31299.840000000062</v>
          </cell>
          <cell r="J13">
            <v>4992.3600000000115</v>
          </cell>
          <cell r="K13">
            <v>31299.840000000062</v>
          </cell>
          <cell r="L13">
            <v>4762.5549999999948</v>
          </cell>
          <cell r="M13">
            <v>31299.840000000062</v>
          </cell>
          <cell r="N13">
            <v>5215.9200000000083</v>
          </cell>
          <cell r="O13">
            <v>31299.840000000062</v>
          </cell>
          <cell r="P13">
            <v>3043.0725000000025</v>
          </cell>
          <cell r="Q13">
            <v>31299.840000000062</v>
          </cell>
          <cell r="R13">
            <v>1972.8825000000006</v>
          </cell>
          <cell r="S13">
            <v>31299.840000000062</v>
          </cell>
          <cell r="T13">
            <v>1338.9425000000001</v>
          </cell>
          <cell r="U13">
            <v>31299.840000000062</v>
          </cell>
          <cell r="V13">
            <v>860.63749999999982</v>
          </cell>
          <cell r="W13">
            <v>31299.840000000062</v>
          </cell>
          <cell r="X13">
            <v>836.89000000000033</v>
          </cell>
          <cell r="Y13">
            <v>31299.840000000062</v>
          </cell>
          <cell r="Z13">
            <v>1363.4925000000005</v>
          </cell>
        </row>
        <row r="14">
          <cell r="C14">
            <v>31299.840000000062</v>
          </cell>
          <cell r="D14">
            <v>1205.5100000000002</v>
          </cell>
          <cell r="E14">
            <v>31299.840000000062</v>
          </cell>
          <cell r="F14">
            <v>1774.4100000000014</v>
          </cell>
          <cell r="G14">
            <v>31299.840000000062</v>
          </cell>
          <cell r="H14">
            <v>4956.7700000000077</v>
          </cell>
          <cell r="I14">
            <v>31299.840000000062</v>
          </cell>
          <cell r="J14">
            <v>5076.9600000000119</v>
          </cell>
          <cell r="K14">
            <v>31299.840000000062</v>
          </cell>
          <cell r="L14">
            <v>5217.1199999999981</v>
          </cell>
          <cell r="M14">
            <v>31299.840000000062</v>
          </cell>
          <cell r="N14">
            <v>5215.9200000000083</v>
          </cell>
          <cell r="O14">
            <v>31299.840000000062</v>
          </cell>
          <cell r="P14">
            <v>3456.7500000000027</v>
          </cell>
          <cell r="Q14">
            <v>31299.840000000062</v>
          </cell>
          <cell r="R14">
            <v>1930.7125000000008</v>
          </cell>
          <cell r="S14">
            <v>31299.840000000062</v>
          </cell>
          <cell r="T14">
            <v>1227.1599999999999</v>
          </cell>
          <cell r="U14">
            <v>31299.840000000062</v>
          </cell>
          <cell r="V14">
            <v>984.00249999999971</v>
          </cell>
          <cell r="W14">
            <v>31299.840000000062</v>
          </cell>
          <cell r="X14">
            <v>811.34500000000025</v>
          </cell>
          <cell r="Y14">
            <v>31299.840000000062</v>
          </cell>
          <cell r="Z14">
            <v>1082.4950000000006</v>
          </cell>
        </row>
        <row r="15">
          <cell r="C15">
            <v>31299.840000000062</v>
          </cell>
          <cell r="D15">
            <v>1242.3000000000002</v>
          </cell>
          <cell r="E15">
            <v>31299.840000000062</v>
          </cell>
          <cell r="F15">
            <v>1804.7025000000015</v>
          </cell>
          <cell r="G15">
            <v>31299.840000000062</v>
          </cell>
          <cell r="H15">
            <v>4965.0450000000064</v>
          </cell>
          <cell r="I15">
            <v>31299.840000000062</v>
          </cell>
          <cell r="J15">
            <v>5056.8000000000093</v>
          </cell>
          <cell r="K15">
            <v>31299.840000000062</v>
          </cell>
          <cell r="L15">
            <v>5215.9200000000083</v>
          </cell>
          <cell r="M15">
            <v>31299.840000000062</v>
          </cell>
          <cell r="N15">
            <v>5143.5600000000068</v>
          </cell>
          <cell r="O15">
            <v>31299.840000000062</v>
          </cell>
          <cell r="P15">
            <v>3270.0200000000032</v>
          </cell>
          <cell r="Q15">
            <v>31299.840000000062</v>
          </cell>
          <cell r="R15">
            <v>2030.9975000000011</v>
          </cell>
          <cell r="S15">
            <v>31299.840000000062</v>
          </cell>
          <cell r="T15">
            <v>1209.9524999999999</v>
          </cell>
          <cell r="U15">
            <v>31299.840000000062</v>
          </cell>
          <cell r="V15">
            <v>966.39749999999981</v>
          </cell>
          <cell r="W15">
            <v>31299.840000000062</v>
          </cell>
          <cell r="X15">
            <v>762.26750000000038</v>
          </cell>
          <cell r="Y15">
            <v>31299.840000000062</v>
          </cell>
          <cell r="Z15">
            <v>1293.3250000000005</v>
          </cell>
        </row>
        <row r="16">
          <cell r="C16">
            <v>31299.840000000062</v>
          </cell>
          <cell r="D16">
            <v>1315.6675</v>
          </cell>
          <cell r="E16">
            <v>31299.840000000062</v>
          </cell>
          <cell r="F16">
            <v>1744.1150000000011</v>
          </cell>
          <cell r="G16">
            <v>31299.840000000062</v>
          </cell>
          <cell r="H16">
            <v>5137.9200000000073</v>
          </cell>
          <cell r="I16">
            <v>31299.840000000062</v>
          </cell>
          <cell r="J16">
            <v>4975.1749999999993</v>
          </cell>
          <cell r="K16">
            <v>31299.840000000062</v>
          </cell>
          <cell r="L16">
            <v>5215.9200000000083</v>
          </cell>
          <cell r="M16">
            <v>31299.840000000062</v>
          </cell>
          <cell r="N16">
            <v>5215.9200000000083</v>
          </cell>
          <cell r="O16">
            <v>31299.840000000062</v>
          </cell>
          <cell r="P16">
            <v>3138.6824999999967</v>
          </cell>
          <cell r="Q16">
            <v>31299.840000000062</v>
          </cell>
          <cell r="R16">
            <v>1905.9575000000007</v>
          </cell>
          <cell r="S16">
            <v>31299.840000000062</v>
          </cell>
          <cell r="T16">
            <v>1287.4349999999999</v>
          </cell>
          <cell r="U16">
            <v>31299.840000000062</v>
          </cell>
          <cell r="V16">
            <v>972.56499999999971</v>
          </cell>
          <cell r="W16">
            <v>31299.840000000062</v>
          </cell>
          <cell r="X16">
            <v>827.80750000000035</v>
          </cell>
          <cell r="Y16">
            <v>31299.840000000062</v>
          </cell>
          <cell r="Z16">
            <v>1198.2350000000006</v>
          </cell>
        </row>
        <row r="17">
          <cell r="C17">
            <v>31299.840000000062</v>
          </cell>
          <cell r="D17">
            <v>1319.5025000000001</v>
          </cell>
          <cell r="E17">
            <v>31299.840000000062</v>
          </cell>
          <cell r="F17">
            <v>1964.422500000001</v>
          </cell>
          <cell r="G17">
            <v>31299.840000000062</v>
          </cell>
          <cell r="H17">
            <v>5137.9200000000073</v>
          </cell>
          <cell r="I17">
            <v>31299.840000000062</v>
          </cell>
          <cell r="J17">
            <v>5059.1999999999907</v>
          </cell>
          <cell r="K17">
            <v>31299.840000000062</v>
          </cell>
          <cell r="L17">
            <v>2421.2424999999998</v>
          </cell>
          <cell r="M17">
            <v>31299.840000000062</v>
          </cell>
          <cell r="N17">
            <v>5215.9200000000083</v>
          </cell>
          <cell r="O17">
            <v>31299.840000000062</v>
          </cell>
          <cell r="P17">
            <v>2794.0199999999977</v>
          </cell>
          <cell r="Q17">
            <v>31299.840000000062</v>
          </cell>
          <cell r="R17">
            <v>1913.5725000000004</v>
          </cell>
          <cell r="S17">
            <v>31299.840000000062</v>
          </cell>
          <cell r="T17">
            <v>1389.4725000000003</v>
          </cell>
          <cell r="U17">
            <v>31299.840000000062</v>
          </cell>
          <cell r="V17">
            <v>976.40999999999963</v>
          </cell>
          <cell r="W17">
            <v>31299.840000000062</v>
          </cell>
          <cell r="X17">
            <v>791.51750000000038</v>
          </cell>
          <cell r="Y17">
            <v>31299.840000000062</v>
          </cell>
          <cell r="Z17">
            <v>1287.0200000000004</v>
          </cell>
        </row>
        <row r="18">
          <cell r="C18">
            <v>31299.840000000062</v>
          </cell>
          <cell r="D18">
            <v>1298.0425</v>
          </cell>
          <cell r="E18">
            <v>31299.840000000062</v>
          </cell>
          <cell r="F18">
            <v>1949.3350000000009</v>
          </cell>
          <cell r="G18">
            <v>31299.840000000062</v>
          </cell>
          <cell r="H18">
            <v>5137.9200000000073</v>
          </cell>
          <cell r="I18">
            <v>31299.840000000062</v>
          </cell>
          <cell r="J18">
            <v>5056.8000000000093</v>
          </cell>
          <cell r="K18">
            <v>31299.840000000062</v>
          </cell>
          <cell r="L18">
            <v>5215.9200000000083</v>
          </cell>
          <cell r="M18">
            <v>31299.840000000062</v>
          </cell>
          <cell r="N18">
            <v>5215.9200000000083</v>
          </cell>
          <cell r="O18">
            <v>31299.840000000062</v>
          </cell>
          <cell r="P18">
            <v>2980.7874999999981</v>
          </cell>
          <cell r="Q18">
            <v>31299.840000000062</v>
          </cell>
          <cell r="R18">
            <v>1922.4650000000006</v>
          </cell>
          <cell r="S18">
            <v>31299.840000000062</v>
          </cell>
          <cell r="T18">
            <v>1388.0525000000002</v>
          </cell>
          <cell r="U18">
            <v>31299.840000000062</v>
          </cell>
          <cell r="V18">
            <v>958.18499999999972</v>
          </cell>
          <cell r="W18">
            <v>31299.840000000062</v>
          </cell>
          <cell r="X18">
            <v>818.5925000000002</v>
          </cell>
          <cell r="Y18">
            <v>31299.840000000062</v>
          </cell>
          <cell r="Z18">
            <v>1519.1000000000004</v>
          </cell>
        </row>
        <row r="19">
          <cell r="C19">
            <v>31299.840000000062</v>
          </cell>
          <cell r="D19">
            <v>1496.9300000000003</v>
          </cell>
          <cell r="E19">
            <v>31299.840000000062</v>
          </cell>
          <cell r="F19">
            <v>1986.8350000000009</v>
          </cell>
          <cell r="G19">
            <v>31299.840000000062</v>
          </cell>
          <cell r="H19">
            <v>5137.9200000000073</v>
          </cell>
          <cell r="I19">
            <v>31299.840000000062</v>
          </cell>
          <cell r="J19">
            <v>4974.8749999999973</v>
          </cell>
          <cell r="K19">
            <v>31299.840000000062</v>
          </cell>
          <cell r="L19">
            <v>5215.9200000000083</v>
          </cell>
          <cell r="M19">
            <v>31299.840000000062</v>
          </cell>
          <cell r="N19">
            <v>5215.9200000000083</v>
          </cell>
          <cell r="O19">
            <v>31299.840000000062</v>
          </cell>
          <cell r="P19">
            <v>2799.4149999999977</v>
          </cell>
          <cell r="Q19">
            <v>31299.840000000062</v>
          </cell>
          <cell r="R19">
            <v>1921.9150000000009</v>
          </cell>
          <cell r="S19">
            <v>31299.840000000062</v>
          </cell>
          <cell r="T19">
            <v>1189.4525000000001</v>
          </cell>
          <cell r="U19">
            <v>31299.840000000062</v>
          </cell>
          <cell r="V19">
            <v>946.83749999999998</v>
          </cell>
          <cell r="W19">
            <v>31299.840000000062</v>
          </cell>
          <cell r="X19">
            <v>976.09500000000025</v>
          </cell>
          <cell r="Y19">
            <v>31299.840000000062</v>
          </cell>
          <cell r="Z19">
            <v>1448.1550000000002</v>
          </cell>
        </row>
        <row r="20">
          <cell r="C20">
            <v>31299.840000000062</v>
          </cell>
          <cell r="D20">
            <v>1612.675</v>
          </cell>
          <cell r="E20">
            <v>31299.840000000062</v>
          </cell>
          <cell r="F20">
            <v>2032.377500000001</v>
          </cell>
          <cell r="G20">
            <v>31299.840000000062</v>
          </cell>
          <cell r="H20">
            <v>5137.9200000000073</v>
          </cell>
          <cell r="I20">
            <v>31299.840000000062</v>
          </cell>
          <cell r="J20">
            <v>5056.8000000000093</v>
          </cell>
          <cell r="K20">
            <v>31299.840000000062</v>
          </cell>
          <cell r="L20">
            <v>5215.9200000000083</v>
          </cell>
          <cell r="M20">
            <v>31299.840000000062</v>
          </cell>
          <cell r="N20">
            <v>5215.9200000000083</v>
          </cell>
          <cell r="O20">
            <v>31299.840000000062</v>
          </cell>
          <cell r="P20">
            <v>2857.1424999999972</v>
          </cell>
          <cell r="Q20">
            <v>31299.840000000062</v>
          </cell>
          <cell r="R20">
            <v>1779.3625000000004</v>
          </cell>
          <cell r="S20">
            <v>31299.840000000062</v>
          </cell>
          <cell r="T20">
            <v>1228.4475</v>
          </cell>
          <cell r="U20">
            <v>31299.840000000062</v>
          </cell>
          <cell r="V20">
            <v>944.99749999999983</v>
          </cell>
          <cell r="W20">
            <v>31299.840000000062</v>
          </cell>
          <cell r="X20">
            <v>722.23250000000041</v>
          </cell>
          <cell r="Y20">
            <v>31299.840000000062</v>
          </cell>
          <cell r="Z20">
            <v>1450.6975000000004</v>
          </cell>
        </row>
        <row r="21">
          <cell r="C21">
            <v>31299.840000000062</v>
          </cell>
          <cell r="D21">
            <v>1306.4350000000004</v>
          </cell>
          <cell r="E21">
            <v>31299.840000000062</v>
          </cell>
          <cell r="F21">
            <v>1954.627500000001</v>
          </cell>
          <cell r="G21">
            <v>31299.840000000062</v>
          </cell>
          <cell r="H21">
            <v>5137.9200000000073</v>
          </cell>
          <cell r="I21">
            <v>31299.840000000062</v>
          </cell>
          <cell r="J21">
            <v>4593.21000000001</v>
          </cell>
          <cell r="K21">
            <v>31299.840000000062</v>
          </cell>
          <cell r="L21">
            <v>5215.9200000000083</v>
          </cell>
          <cell r="M21">
            <v>31299.840000000062</v>
          </cell>
          <cell r="N21">
            <v>5215.9200000000083</v>
          </cell>
          <cell r="O21">
            <v>31299.840000000062</v>
          </cell>
          <cell r="P21">
            <v>2879.6599999999976</v>
          </cell>
          <cell r="Q21">
            <v>31299.840000000062</v>
          </cell>
          <cell r="R21">
            <v>1812.6950000000006</v>
          </cell>
          <cell r="S21">
            <v>31299.840000000062</v>
          </cell>
          <cell r="T21">
            <v>1208.6575</v>
          </cell>
          <cell r="U21">
            <v>31299.840000000062</v>
          </cell>
          <cell r="V21">
            <v>951.61999999999989</v>
          </cell>
          <cell r="W21">
            <v>31299.840000000062</v>
          </cell>
          <cell r="X21">
            <v>795.77250000000038</v>
          </cell>
          <cell r="Y21">
            <v>31299.840000000062</v>
          </cell>
          <cell r="Z21">
            <v>1637.1225000000011</v>
          </cell>
        </row>
        <row r="22">
          <cell r="C22">
            <v>31299.840000000062</v>
          </cell>
          <cell r="D22">
            <v>1060.7574999999999</v>
          </cell>
          <cell r="E22">
            <v>31299.840000000062</v>
          </cell>
          <cell r="F22">
            <v>2219.8950000000009</v>
          </cell>
          <cell r="G22">
            <v>31299.840000000062</v>
          </cell>
          <cell r="H22">
            <v>5137.9200000000073</v>
          </cell>
          <cell r="I22">
            <v>31299.840000000062</v>
          </cell>
          <cell r="J22">
            <v>5136</v>
          </cell>
          <cell r="K22">
            <v>31299.840000000062</v>
          </cell>
          <cell r="L22">
            <v>5215.9200000000083</v>
          </cell>
          <cell r="M22">
            <v>31299.840000000062</v>
          </cell>
          <cell r="N22">
            <v>5215.9200000000083</v>
          </cell>
          <cell r="O22">
            <v>31299.840000000062</v>
          </cell>
          <cell r="P22">
            <v>3119.1974999999966</v>
          </cell>
          <cell r="Q22">
            <v>31299.840000000062</v>
          </cell>
          <cell r="R22">
            <v>1731.0100000000007</v>
          </cell>
          <cell r="S22">
            <v>31299.840000000062</v>
          </cell>
          <cell r="T22">
            <v>1181.7174999999997</v>
          </cell>
          <cell r="U22">
            <v>31299.840000000062</v>
          </cell>
          <cell r="V22">
            <v>950.86249999999984</v>
          </cell>
          <cell r="W22">
            <v>31299.840000000062</v>
          </cell>
          <cell r="X22">
            <v>797.60750000000041</v>
          </cell>
          <cell r="Y22">
            <v>31299.840000000062</v>
          </cell>
          <cell r="Z22">
            <v>1706.6700000000014</v>
          </cell>
        </row>
        <row r="23">
          <cell r="C23">
            <v>31299.840000000062</v>
          </cell>
          <cell r="D23">
            <v>1483.6575000000005</v>
          </cell>
          <cell r="E23">
            <v>31299.840000000062</v>
          </cell>
          <cell r="F23">
            <v>3049.4975000000013</v>
          </cell>
          <cell r="G23">
            <v>31299.840000000062</v>
          </cell>
          <cell r="H23">
            <v>5137.9200000000073</v>
          </cell>
          <cell r="I23">
            <v>31299.840000000062</v>
          </cell>
          <cell r="J23">
            <v>5045.6000000000004</v>
          </cell>
          <cell r="K23">
            <v>31299.840000000062</v>
          </cell>
          <cell r="L23">
            <v>5215.9200000000083</v>
          </cell>
          <cell r="M23">
            <v>31299.840000000062</v>
          </cell>
          <cell r="N23">
            <v>5215.9200000000083</v>
          </cell>
          <cell r="O23">
            <v>31299.840000000062</v>
          </cell>
          <cell r="P23">
            <v>4347.5999999999967</v>
          </cell>
          <cell r="Q23">
            <v>31299.840000000062</v>
          </cell>
          <cell r="R23">
            <v>1774.9050000000004</v>
          </cell>
          <cell r="S23">
            <v>31299.840000000062</v>
          </cell>
          <cell r="T23">
            <v>1191.02</v>
          </cell>
          <cell r="U23">
            <v>31299.840000000062</v>
          </cell>
          <cell r="V23">
            <v>899.38750000000016</v>
          </cell>
          <cell r="W23">
            <v>31299.840000000062</v>
          </cell>
          <cell r="X23">
            <v>744.18250000000023</v>
          </cell>
          <cell r="Y23">
            <v>31299.840000000062</v>
          </cell>
          <cell r="Z23">
            <v>1706.6700000000014</v>
          </cell>
        </row>
        <row r="24">
          <cell r="C24">
            <v>31299.840000000062</v>
          </cell>
          <cell r="D24">
            <v>1189.6425000000004</v>
          </cell>
          <cell r="E24">
            <v>31299.840000000062</v>
          </cell>
          <cell r="F24">
            <v>4742.4000000000005</v>
          </cell>
          <cell r="G24">
            <v>31299.840000000062</v>
          </cell>
          <cell r="H24">
            <v>5137.9200000000073</v>
          </cell>
          <cell r="I24">
            <v>31299.840000000062</v>
          </cell>
          <cell r="J24">
            <v>5134.9599999999955</v>
          </cell>
          <cell r="K24">
            <v>31299.840000000062</v>
          </cell>
          <cell r="L24">
            <v>5215.9200000000083</v>
          </cell>
          <cell r="M24">
            <v>31299.840000000062</v>
          </cell>
          <cell r="N24">
            <v>4743.1199999999963</v>
          </cell>
          <cell r="O24">
            <v>31299.840000000062</v>
          </cell>
          <cell r="P24">
            <v>4347.5999999999967</v>
          </cell>
          <cell r="Q24">
            <v>31299.840000000062</v>
          </cell>
          <cell r="R24">
            <v>1802.5025000000005</v>
          </cell>
          <cell r="S24">
            <v>31299.840000000062</v>
          </cell>
          <cell r="T24">
            <v>1125.5099999999998</v>
          </cell>
          <cell r="U24">
            <v>31299.840000000062</v>
          </cell>
          <cell r="V24">
            <v>941.05250000000012</v>
          </cell>
          <cell r="W24">
            <v>31299.840000000062</v>
          </cell>
          <cell r="X24">
            <v>832.56250000000045</v>
          </cell>
          <cell r="Y24">
            <v>31299.840000000062</v>
          </cell>
          <cell r="Z24">
            <v>1706.6700000000014</v>
          </cell>
        </row>
        <row r="25">
          <cell r="C25">
            <v>31299.840000000062</v>
          </cell>
          <cell r="D25">
            <v>1202.4325000000003</v>
          </cell>
          <cell r="E25">
            <v>31299.840000000062</v>
          </cell>
          <cell r="F25">
            <v>3945.0150000000021</v>
          </cell>
          <cell r="G25">
            <v>31299.840000000062</v>
          </cell>
          <cell r="H25">
            <v>5137.9200000000073</v>
          </cell>
          <cell r="I25">
            <v>31299.840000000062</v>
          </cell>
          <cell r="J25">
            <v>5135.4799999999959</v>
          </cell>
          <cell r="K25">
            <v>31299.840000000062</v>
          </cell>
          <cell r="L25">
            <v>5215.9200000000083</v>
          </cell>
          <cell r="M25">
            <v>31299.840000000062</v>
          </cell>
          <cell r="N25">
            <v>4552.72</v>
          </cell>
          <cell r="O25">
            <v>31299.840000000062</v>
          </cell>
          <cell r="P25">
            <v>3916.0899999999961</v>
          </cell>
          <cell r="Q25">
            <v>31299.840000000062</v>
          </cell>
          <cell r="R25">
            <v>1803.5225000000005</v>
          </cell>
          <cell r="S25">
            <v>31299.840000000062</v>
          </cell>
          <cell r="T25">
            <v>1025.3924999999997</v>
          </cell>
          <cell r="U25">
            <v>31299.840000000062</v>
          </cell>
          <cell r="V25">
            <v>941.05250000000012</v>
          </cell>
          <cell r="W25">
            <v>31299.840000000062</v>
          </cell>
          <cell r="X25">
            <v>836.01750000000027</v>
          </cell>
          <cell r="Y25">
            <v>31299.840000000062</v>
          </cell>
          <cell r="Z25">
            <v>1706.6700000000014</v>
          </cell>
        </row>
        <row r="26">
          <cell r="C26">
            <v>31299.840000000062</v>
          </cell>
          <cell r="D26">
            <v>1252.4325000000003</v>
          </cell>
          <cell r="E26">
            <v>31299.840000000062</v>
          </cell>
          <cell r="F26">
            <v>3950.8800000000083</v>
          </cell>
          <cell r="G26">
            <v>31299.840000000062</v>
          </cell>
          <cell r="H26">
            <v>5137.9200000000073</v>
          </cell>
          <cell r="I26">
            <v>31299.840000000062</v>
          </cell>
          <cell r="J26">
            <v>5136.9600000000119</v>
          </cell>
          <cell r="K26">
            <v>31299.840000000062</v>
          </cell>
          <cell r="L26">
            <v>5215.9200000000083</v>
          </cell>
          <cell r="M26">
            <v>31299.840000000062</v>
          </cell>
          <cell r="N26">
            <v>4568.8800000000056</v>
          </cell>
          <cell r="O26">
            <v>31299.840000000062</v>
          </cell>
          <cell r="P26">
            <v>3766.6324999999961</v>
          </cell>
          <cell r="Q26">
            <v>31299.840000000062</v>
          </cell>
          <cell r="R26">
            <v>1820.6925000000008</v>
          </cell>
          <cell r="S26">
            <v>31299.840000000062</v>
          </cell>
          <cell r="T26">
            <v>1128.9774999999997</v>
          </cell>
          <cell r="U26">
            <v>31299.840000000062</v>
          </cell>
          <cell r="V26">
            <v>887.63250000000005</v>
          </cell>
          <cell r="W26">
            <v>31299.840000000062</v>
          </cell>
          <cell r="X26">
            <v>834.85000000000014</v>
          </cell>
          <cell r="Y26">
            <v>31299.840000000062</v>
          </cell>
          <cell r="Z26">
            <v>1706.6700000000014</v>
          </cell>
        </row>
        <row r="27">
          <cell r="C27">
            <v>31299.840000000062</v>
          </cell>
          <cell r="D27">
            <v>1342.3075000000003</v>
          </cell>
          <cell r="E27">
            <v>31299.840000000062</v>
          </cell>
          <cell r="F27">
            <v>3893.2700000000018</v>
          </cell>
          <cell r="G27">
            <v>31299.840000000062</v>
          </cell>
          <cell r="H27">
            <v>5136.4800000000077</v>
          </cell>
          <cell r="I27">
            <v>31299.840000000062</v>
          </cell>
          <cell r="J27">
            <v>5136.9600000000119</v>
          </cell>
          <cell r="K27">
            <v>31299.840000000062</v>
          </cell>
          <cell r="L27">
            <v>5215.9200000000083</v>
          </cell>
          <cell r="M27">
            <v>31299.840000000062</v>
          </cell>
          <cell r="N27">
            <v>3935.8800000000037</v>
          </cell>
          <cell r="O27">
            <v>31299.840000000062</v>
          </cell>
          <cell r="P27">
            <v>3720.6449999999963</v>
          </cell>
          <cell r="Q27">
            <v>31299.840000000062</v>
          </cell>
          <cell r="R27">
            <v>1872.2225000000008</v>
          </cell>
          <cell r="S27">
            <v>31299.840000000062</v>
          </cell>
          <cell r="T27">
            <v>1081.6049999999998</v>
          </cell>
          <cell r="U27">
            <v>31299.840000000062</v>
          </cell>
          <cell r="V27">
            <v>855.52999999999986</v>
          </cell>
          <cell r="W27">
            <v>31299.840000000062</v>
          </cell>
          <cell r="X27">
            <v>835.14250000000027</v>
          </cell>
          <cell r="Y27">
            <v>31299.840000000062</v>
          </cell>
          <cell r="Z27">
            <v>1706.6700000000014</v>
          </cell>
        </row>
        <row r="28">
          <cell r="C28">
            <v>31299.840000000062</v>
          </cell>
          <cell r="D28">
            <v>1240.6425000000002</v>
          </cell>
          <cell r="E28">
            <v>31299.840000000062</v>
          </cell>
          <cell r="F28">
            <v>4028.4075000000021</v>
          </cell>
          <cell r="G28">
            <v>31299.840000000062</v>
          </cell>
          <cell r="H28">
            <v>5137.3350000000046</v>
          </cell>
          <cell r="I28">
            <v>31299.840000000062</v>
          </cell>
          <cell r="J28">
            <v>5054.4600000000119</v>
          </cell>
          <cell r="K28">
            <v>31299.840000000062</v>
          </cell>
          <cell r="L28">
            <v>5215.9200000000083</v>
          </cell>
          <cell r="M28">
            <v>31299.840000000062</v>
          </cell>
          <cell r="N28">
            <v>4135.725000000004</v>
          </cell>
          <cell r="O28">
            <v>31299.840000000062</v>
          </cell>
          <cell r="P28">
            <v>3406.8849999999979</v>
          </cell>
          <cell r="Q28">
            <v>31299.840000000062</v>
          </cell>
          <cell r="R28">
            <v>1744.2725000000005</v>
          </cell>
          <cell r="S28">
            <v>31299.840000000062</v>
          </cell>
          <cell r="T28">
            <v>1137.1474999999996</v>
          </cell>
          <cell r="U28">
            <v>31299.840000000062</v>
          </cell>
          <cell r="V28">
            <v>904.57749999999987</v>
          </cell>
          <cell r="W28">
            <v>31299.840000000062</v>
          </cell>
          <cell r="X28">
            <v>874.06250000000034</v>
          </cell>
          <cell r="Y28">
            <v>31299.840000000062</v>
          </cell>
          <cell r="Z28">
            <v>1706.6700000000014</v>
          </cell>
        </row>
        <row r="29">
          <cell r="C29">
            <v>31299.840000000062</v>
          </cell>
          <cell r="D29">
            <v>1209.1975</v>
          </cell>
          <cell r="E29">
            <v>31299.840000000062</v>
          </cell>
          <cell r="F29">
            <v>4148.4825000000019</v>
          </cell>
          <cell r="G29">
            <v>31299.840000000062</v>
          </cell>
          <cell r="H29">
            <v>5137.2750000000042</v>
          </cell>
          <cell r="I29">
            <v>31299.840000000062</v>
          </cell>
          <cell r="J29">
            <v>5136</v>
          </cell>
          <cell r="K29">
            <v>31299.840000000062</v>
          </cell>
          <cell r="L29">
            <v>5215.9200000000083</v>
          </cell>
          <cell r="M29">
            <v>31299.840000000062</v>
          </cell>
          <cell r="N29">
            <v>4742.8800000000037</v>
          </cell>
          <cell r="O29">
            <v>31299.840000000062</v>
          </cell>
          <cell r="P29">
            <v>3150.5399999999977</v>
          </cell>
          <cell r="Q29">
            <v>31299.840000000062</v>
          </cell>
          <cell r="R29">
            <v>1627.3700000000001</v>
          </cell>
          <cell r="S29">
            <v>31299.840000000062</v>
          </cell>
          <cell r="T29">
            <v>1121.6649999999997</v>
          </cell>
          <cell r="U29">
            <v>31299.840000000062</v>
          </cell>
          <cell r="V29">
            <v>846.9174999999999</v>
          </cell>
          <cell r="W29">
            <v>31299.840000000062</v>
          </cell>
          <cell r="X29">
            <v>898.5650000000004</v>
          </cell>
          <cell r="Y29">
            <v>31299.840000000062</v>
          </cell>
          <cell r="Z29">
            <v>1706.6700000000014</v>
          </cell>
        </row>
        <row r="30">
          <cell r="C30">
            <v>31299.840000000062</v>
          </cell>
          <cell r="D30">
            <v>1340.7600000000002</v>
          </cell>
          <cell r="E30">
            <v>31299.840000000062</v>
          </cell>
          <cell r="F30">
            <v>4350.7200000000048</v>
          </cell>
          <cell r="G30">
            <v>31299.840000000062</v>
          </cell>
          <cell r="H30">
            <v>5137.9200000000073</v>
          </cell>
          <cell r="I30">
            <v>31299.840000000062</v>
          </cell>
          <cell r="J30">
            <v>5136</v>
          </cell>
          <cell r="K30">
            <v>31299.840000000062</v>
          </cell>
          <cell r="L30">
            <v>5215.9200000000083</v>
          </cell>
          <cell r="M30">
            <v>31299.840000000062</v>
          </cell>
          <cell r="N30">
            <v>4351.3800000000056</v>
          </cell>
          <cell r="O30">
            <v>31299.840000000062</v>
          </cell>
          <cell r="P30">
            <v>3078.0299999999984</v>
          </cell>
          <cell r="Q30">
            <v>31299.840000000062</v>
          </cell>
          <cell r="R30">
            <v>1659.9950000000003</v>
          </cell>
          <cell r="S30">
            <v>31299.840000000062</v>
          </cell>
          <cell r="T30">
            <v>1106.9299999999998</v>
          </cell>
          <cell r="U30">
            <v>31299.840000000062</v>
          </cell>
          <cell r="V30">
            <v>909.2399999999999</v>
          </cell>
          <cell r="W30">
            <v>31299.840000000062</v>
          </cell>
          <cell r="X30">
            <v>835.9400000000004</v>
          </cell>
          <cell r="Y30">
            <v>31299.840000000062</v>
          </cell>
          <cell r="Z30">
            <v>1706.6700000000014</v>
          </cell>
        </row>
        <row r="31">
          <cell r="C31">
            <v>31299.840000000062</v>
          </cell>
          <cell r="D31">
            <v>1228.4274999999998</v>
          </cell>
          <cell r="E31">
            <v>31299.840000000062</v>
          </cell>
          <cell r="F31">
            <v>4742.4000000000005</v>
          </cell>
          <cell r="G31">
            <v>31299.840000000062</v>
          </cell>
          <cell r="H31">
            <v>5137.9200000000073</v>
          </cell>
          <cell r="I31">
            <v>31299.840000000062</v>
          </cell>
          <cell r="J31">
            <v>5136</v>
          </cell>
          <cell r="K31">
            <v>31299.840000000062</v>
          </cell>
          <cell r="L31">
            <v>5215.9200000000083</v>
          </cell>
          <cell r="M31">
            <v>31299.840000000062</v>
          </cell>
          <cell r="N31">
            <v>4286.1300000000065</v>
          </cell>
          <cell r="O31">
            <v>31299.840000000062</v>
          </cell>
          <cell r="P31">
            <v>2893.4574999999991</v>
          </cell>
          <cell r="Q31">
            <v>31299.840000000062</v>
          </cell>
          <cell r="R31">
            <v>1481.0149999999999</v>
          </cell>
          <cell r="S31">
            <v>31299.840000000062</v>
          </cell>
          <cell r="T31">
            <v>1047.7049999999997</v>
          </cell>
          <cell r="U31">
            <v>31299.840000000062</v>
          </cell>
          <cell r="V31">
            <v>863.78499999999985</v>
          </cell>
          <cell r="W31">
            <v>31299.840000000062</v>
          </cell>
          <cell r="X31">
            <v>857.81750000000045</v>
          </cell>
          <cell r="Y31">
            <v>31299.840000000062</v>
          </cell>
          <cell r="Z31">
            <v>1706.6700000000014</v>
          </cell>
        </row>
        <row r="32">
          <cell r="C32">
            <v>31299.840000000062</v>
          </cell>
          <cell r="D32">
            <v>1605.5600000000006</v>
          </cell>
          <cell r="E32">
            <v>31299.840000000062</v>
          </cell>
          <cell r="F32">
            <v>4742.4000000000005</v>
          </cell>
          <cell r="G32">
            <v>31299.840000000062</v>
          </cell>
          <cell r="H32">
            <v>5136.6300000000083</v>
          </cell>
          <cell r="I32">
            <v>31299.840000000062</v>
          </cell>
          <cell r="J32">
            <v>5135.4799999999959</v>
          </cell>
          <cell r="K32">
            <v>31299.840000000062</v>
          </cell>
          <cell r="L32">
            <v>5215.9200000000083</v>
          </cell>
          <cell r="M32">
            <v>31299.840000000062</v>
          </cell>
          <cell r="N32">
            <v>3945.4300000000085</v>
          </cell>
          <cell r="O32">
            <v>31299.840000000062</v>
          </cell>
          <cell r="P32">
            <v>2824.7924999999996</v>
          </cell>
          <cell r="Q32">
            <v>31299.840000000062</v>
          </cell>
          <cell r="R32">
            <v>1532.5124999999998</v>
          </cell>
          <cell r="S32">
            <v>31299.840000000062</v>
          </cell>
          <cell r="T32">
            <v>1092.6674999999996</v>
          </cell>
          <cell r="U32">
            <v>31299.840000000062</v>
          </cell>
          <cell r="V32">
            <v>899.44999999999982</v>
          </cell>
          <cell r="Y32">
            <v>31299.840000000062</v>
          </cell>
          <cell r="Z32">
            <v>1706.6700000000014</v>
          </cell>
        </row>
        <row r="33">
          <cell r="C33">
            <v>31299.840000000062</v>
          </cell>
          <cell r="D33">
            <v>1660.8174999999992</v>
          </cell>
          <cell r="E33">
            <v>31299.840000000062</v>
          </cell>
          <cell r="F33">
            <v>5137.9200000000073</v>
          </cell>
          <cell r="G33">
            <v>31299.840000000062</v>
          </cell>
          <cell r="H33">
            <v>5136.6300000000083</v>
          </cell>
          <cell r="I33">
            <v>31299.840000000062</v>
          </cell>
          <cell r="J33">
            <v>5136.9600000000119</v>
          </cell>
          <cell r="K33">
            <v>31299.840000000062</v>
          </cell>
          <cell r="L33">
            <v>5215.9200000000083</v>
          </cell>
          <cell r="M33">
            <v>31299.840000000062</v>
          </cell>
          <cell r="N33">
            <v>3879.430000000008</v>
          </cell>
          <cell r="O33">
            <v>31299.840000000062</v>
          </cell>
          <cell r="P33">
            <v>2712.78</v>
          </cell>
          <cell r="Q33">
            <v>31299.840000000062</v>
          </cell>
          <cell r="R33">
            <v>1622.7625</v>
          </cell>
          <cell r="S33">
            <v>31299.840000000062</v>
          </cell>
          <cell r="T33">
            <v>1162.5774999999996</v>
          </cell>
          <cell r="U33">
            <v>31299.840000000062</v>
          </cell>
          <cell r="V33">
            <v>903.57749999999987</v>
          </cell>
          <cell r="Y33">
            <v>31299.840000000062</v>
          </cell>
          <cell r="Z33">
            <v>1706.6700000000014</v>
          </cell>
        </row>
        <row r="34">
          <cell r="E34">
            <v>31299.840000000062</v>
          </cell>
          <cell r="F34">
            <v>4742.8800000000037</v>
          </cell>
          <cell r="I34">
            <v>31299.840000000062</v>
          </cell>
          <cell r="J34">
            <v>5136.9600000000119</v>
          </cell>
          <cell r="K34">
            <v>31299.840000000062</v>
          </cell>
          <cell r="L34">
            <v>5215.9200000000083</v>
          </cell>
          <cell r="O34">
            <v>31299.840000000062</v>
          </cell>
          <cell r="P34">
            <v>2750.2249999999999</v>
          </cell>
          <cell r="S34">
            <v>31299.840000000062</v>
          </cell>
          <cell r="T34">
            <v>1223.5649999999998</v>
          </cell>
          <cell r="U34">
            <v>31299.840000000062</v>
          </cell>
          <cell r="V34">
            <v>887.57749999999999</v>
          </cell>
          <cell r="Y34">
            <v>31299.840000000062</v>
          </cell>
          <cell r="Z34">
            <v>1706.6700000000014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22"/>
      <sheetName val="MAY22"/>
      <sheetName val="JUNE22"/>
      <sheetName val="JUL22"/>
      <sheetName val="AUG22"/>
      <sheetName val="SEP22"/>
      <sheetName val="OCT22"/>
      <sheetName val="NOV22"/>
    </sheetNames>
    <sheetDataSet>
      <sheetData sheetId="0">
        <row r="4">
          <cell r="C4">
            <v>31299.840000000062</v>
          </cell>
          <cell r="D4">
            <v>1706.6700000000014</v>
          </cell>
          <cell r="E4">
            <v>31299.840000000062</v>
          </cell>
          <cell r="F4">
            <v>1978.0325000000018</v>
          </cell>
          <cell r="G4">
            <v>31299.840000000062</v>
          </cell>
          <cell r="H4">
            <v>2751.5625000000005</v>
          </cell>
          <cell r="I4">
            <v>31299.840000000062</v>
          </cell>
          <cell r="J4">
            <v>5215.9200000000083</v>
          </cell>
          <cell r="K4">
            <v>31299.840000000062</v>
          </cell>
          <cell r="L4">
            <v>5215.9200000000083</v>
          </cell>
          <cell r="M4">
            <v>31299.840000000062</v>
          </cell>
          <cell r="N4">
            <v>5215.9200000000083</v>
          </cell>
          <cell r="O4">
            <v>31299.840000000062</v>
          </cell>
          <cell r="P4">
            <v>4348.079999999999</v>
          </cell>
          <cell r="Q4">
            <v>31299.840000000062</v>
          </cell>
          <cell r="R4">
            <v>2156.2650000000017</v>
          </cell>
        </row>
        <row r="5">
          <cell r="C5">
            <v>31299.840000000062</v>
          </cell>
          <cell r="D5">
            <v>1706.6700000000014</v>
          </cell>
          <cell r="E5">
            <v>31299.840000000062</v>
          </cell>
          <cell r="F5">
            <v>2273.1050000000018</v>
          </cell>
          <cell r="G5">
            <v>31299.840000000062</v>
          </cell>
          <cell r="H5">
            <v>3162.7550000000015</v>
          </cell>
          <cell r="I5">
            <v>31299.840000000062</v>
          </cell>
          <cell r="J5">
            <v>5215.9200000000083</v>
          </cell>
          <cell r="K5">
            <v>31299.840000000062</v>
          </cell>
          <cell r="L5">
            <v>5215.9200000000083</v>
          </cell>
          <cell r="M5">
            <v>31299.840000000062</v>
          </cell>
          <cell r="N5">
            <v>5215.9200000000083</v>
          </cell>
          <cell r="O5">
            <v>31299.840000000062</v>
          </cell>
          <cell r="P5">
            <v>4348.079999999999</v>
          </cell>
          <cell r="Q5">
            <v>31299.840000000062</v>
          </cell>
          <cell r="R5">
            <v>2197.1200000000017</v>
          </cell>
        </row>
        <row r="6">
          <cell r="C6">
            <v>31299.840000000062</v>
          </cell>
          <cell r="D6">
            <v>2399.4</v>
          </cell>
          <cell r="E6">
            <v>31299.840000000062</v>
          </cell>
          <cell r="F6">
            <v>2218.5500000000011</v>
          </cell>
          <cell r="G6">
            <v>31299.840000000062</v>
          </cell>
          <cell r="H6">
            <v>3293.445000000002</v>
          </cell>
          <cell r="I6">
            <v>31299.840000000062</v>
          </cell>
          <cell r="J6">
            <v>5215.9200000000083</v>
          </cell>
          <cell r="K6">
            <v>31299.840000000062</v>
          </cell>
          <cell r="L6">
            <v>5215.9200000000083</v>
          </cell>
          <cell r="M6">
            <v>31299.840000000062</v>
          </cell>
          <cell r="N6">
            <v>5215.9200000000083</v>
          </cell>
          <cell r="O6">
            <v>31299.840000000062</v>
          </cell>
          <cell r="P6">
            <v>4348.079999999999</v>
          </cell>
          <cell r="Q6">
            <v>31299.840000000062</v>
          </cell>
          <cell r="R6">
            <v>2120.8675000000012</v>
          </cell>
        </row>
        <row r="7">
          <cell r="C7">
            <v>31299.840000000062</v>
          </cell>
          <cell r="D7">
            <v>3064.6250000000027</v>
          </cell>
          <cell r="E7">
            <v>31299.840000000062</v>
          </cell>
          <cell r="F7">
            <v>1977.8875000000016</v>
          </cell>
          <cell r="G7">
            <v>31299.840000000062</v>
          </cell>
          <cell r="H7">
            <v>3464.4600000000023</v>
          </cell>
          <cell r="I7">
            <v>31299.840000000062</v>
          </cell>
          <cell r="J7">
            <v>5215.9200000000083</v>
          </cell>
          <cell r="K7">
            <v>31299.840000000062</v>
          </cell>
          <cell r="L7">
            <v>5215.9200000000083</v>
          </cell>
          <cell r="M7">
            <v>31299.840000000062</v>
          </cell>
          <cell r="N7">
            <v>5215.9200000000083</v>
          </cell>
          <cell r="O7">
            <v>31299.840000000062</v>
          </cell>
          <cell r="P7">
            <v>3728.3975000000028</v>
          </cell>
          <cell r="Q7">
            <v>31299.840000000062</v>
          </cell>
          <cell r="R7">
            <v>1922.3275000000012</v>
          </cell>
        </row>
        <row r="8">
          <cell r="C8">
            <v>31299.840000000062</v>
          </cell>
          <cell r="D8">
            <v>3978.5475000000033</v>
          </cell>
          <cell r="E8">
            <v>31299.840000000062</v>
          </cell>
          <cell r="F8">
            <v>1763.9875000000009</v>
          </cell>
          <cell r="G8">
            <v>31299.840000000062</v>
          </cell>
          <cell r="H8">
            <v>3503.8525000000027</v>
          </cell>
          <cell r="I8">
            <v>31299.840000000062</v>
          </cell>
          <cell r="J8">
            <v>5215.9200000000083</v>
          </cell>
          <cell r="K8">
            <v>31299.840000000062</v>
          </cell>
          <cell r="L8">
            <v>5215.9200000000083</v>
          </cell>
          <cell r="M8">
            <v>31299.840000000062</v>
          </cell>
          <cell r="N8">
            <v>5215.9200000000083</v>
          </cell>
          <cell r="O8">
            <v>31299.840000000062</v>
          </cell>
          <cell r="P8">
            <v>4348.079999999999</v>
          </cell>
          <cell r="Q8">
            <v>31299.840000000062</v>
          </cell>
          <cell r="R8">
            <v>2203.1325000000015</v>
          </cell>
        </row>
        <row r="9">
          <cell r="C9">
            <v>31299.840000000062</v>
          </cell>
          <cell r="D9">
            <v>2541.4100000000021</v>
          </cell>
          <cell r="E9">
            <v>31299.840000000062</v>
          </cell>
          <cell r="F9">
            <v>2018.5800000000017</v>
          </cell>
          <cell r="G9">
            <v>31299.840000000062</v>
          </cell>
          <cell r="H9">
            <v>3573.1875000000032</v>
          </cell>
          <cell r="I9">
            <v>31299.840000000062</v>
          </cell>
          <cell r="J9">
            <v>5215.9200000000083</v>
          </cell>
          <cell r="K9">
            <v>31299.840000000062</v>
          </cell>
          <cell r="L9">
            <v>5215.9200000000083</v>
          </cell>
          <cell r="M9">
            <v>31299.840000000062</v>
          </cell>
          <cell r="N9">
            <v>5215.9200000000083</v>
          </cell>
          <cell r="O9">
            <v>31299.840000000062</v>
          </cell>
          <cell r="P9">
            <v>4348.079999999999</v>
          </cell>
          <cell r="Q9">
            <v>31299.840000000062</v>
          </cell>
          <cell r="R9">
            <v>1711.1250000000009</v>
          </cell>
        </row>
        <row r="10">
          <cell r="C10">
            <v>31299.840000000062</v>
          </cell>
          <cell r="D10">
            <v>2444.1675000000018</v>
          </cell>
          <cell r="E10">
            <v>31299.840000000062</v>
          </cell>
          <cell r="F10">
            <v>2102.2375000000015</v>
          </cell>
          <cell r="G10">
            <v>31299.840000000062</v>
          </cell>
          <cell r="H10">
            <v>4012.3475000000058</v>
          </cell>
          <cell r="I10">
            <v>31299.840000000062</v>
          </cell>
          <cell r="J10">
            <v>5215.9200000000083</v>
          </cell>
          <cell r="K10">
            <v>31299.840000000062</v>
          </cell>
          <cell r="L10">
            <v>5143.4000000000069</v>
          </cell>
          <cell r="M10">
            <v>31299.840000000062</v>
          </cell>
          <cell r="N10">
            <v>5215.9200000000083</v>
          </cell>
          <cell r="O10">
            <v>31299.840000000062</v>
          </cell>
          <cell r="P10">
            <v>4348.079999999999</v>
          </cell>
          <cell r="Q10">
            <v>31299.840000000062</v>
          </cell>
          <cell r="R10">
            <v>2253.4500000000012</v>
          </cell>
        </row>
        <row r="11">
          <cell r="C11">
            <v>31299.840000000062</v>
          </cell>
          <cell r="D11">
            <v>2028.2300000000023</v>
          </cell>
          <cell r="E11">
            <v>31299.840000000062</v>
          </cell>
          <cell r="F11">
            <v>1999.6900000000016</v>
          </cell>
          <cell r="G11">
            <v>31299.840000000062</v>
          </cell>
          <cell r="H11">
            <v>3735.9050000000016</v>
          </cell>
          <cell r="I11">
            <v>31299.840000000062</v>
          </cell>
          <cell r="J11">
            <v>4878.6400000000085</v>
          </cell>
          <cell r="K11">
            <v>31299.840000000062</v>
          </cell>
          <cell r="L11">
            <v>5215.9200000000083</v>
          </cell>
          <cell r="M11">
            <v>31299.840000000062</v>
          </cell>
          <cell r="N11">
            <v>5215.9200000000083</v>
          </cell>
          <cell r="O11">
            <v>31299.840000000062</v>
          </cell>
          <cell r="P11">
            <v>4348.079999999999</v>
          </cell>
          <cell r="Q11">
            <v>31299.840000000062</v>
          </cell>
          <cell r="R11">
            <v>1806.1750000000006</v>
          </cell>
        </row>
        <row r="12">
          <cell r="C12">
            <v>31299.840000000062</v>
          </cell>
          <cell r="D12">
            <v>2352.8025000000016</v>
          </cell>
          <cell r="E12">
            <v>31299.840000000062</v>
          </cell>
          <cell r="F12">
            <v>2063.6000000000017</v>
          </cell>
          <cell r="G12">
            <v>31299.840000000062</v>
          </cell>
          <cell r="H12">
            <v>4158.5850000000028</v>
          </cell>
          <cell r="I12">
            <v>31299.840000000062</v>
          </cell>
          <cell r="J12">
            <v>5117.2700000000086</v>
          </cell>
          <cell r="K12">
            <v>31299.840000000062</v>
          </cell>
          <cell r="L12">
            <v>5215.9200000000083</v>
          </cell>
          <cell r="M12">
            <v>31299.840000000062</v>
          </cell>
          <cell r="N12">
            <v>5215.9200000000083</v>
          </cell>
          <cell r="O12">
            <v>31299.840000000062</v>
          </cell>
          <cell r="P12">
            <v>4348.079999999999</v>
          </cell>
          <cell r="Q12">
            <v>31299.840000000062</v>
          </cell>
          <cell r="R12">
            <v>1924.4075000000009</v>
          </cell>
        </row>
        <row r="13">
          <cell r="C13">
            <v>31299.840000000062</v>
          </cell>
          <cell r="D13">
            <v>2390.6775000000021</v>
          </cell>
          <cell r="E13">
            <v>31299.840000000062</v>
          </cell>
          <cell r="F13">
            <v>2139.1475000000014</v>
          </cell>
          <cell r="G13">
            <v>31299.840000000062</v>
          </cell>
          <cell r="H13">
            <v>5215.9200000000083</v>
          </cell>
          <cell r="I13">
            <v>31299.840000000062</v>
          </cell>
          <cell r="J13">
            <v>5117.2700000000086</v>
          </cell>
          <cell r="K13">
            <v>31299.840000000062</v>
          </cell>
          <cell r="L13">
            <v>5215.9200000000083</v>
          </cell>
          <cell r="M13">
            <v>31299.840000000062</v>
          </cell>
          <cell r="N13">
            <v>5215.9200000000083</v>
          </cell>
          <cell r="O13">
            <v>31299.840000000062</v>
          </cell>
          <cell r="P13">
            <v>4348.079999999999</v>
          </cell>
          <cell r="Q13">
            <v>31299.840000000062</v>
          </cell>
          <cell r="R13">
            <v>1855.5300000000007</v>
          </cell>
        </row>
        <row r="14">
          <cell r="C14">
            <v>31299.840000000062</v>
          </cell>
          <cell r="D14">
            <v>2070.2450000000013</v>
          </cell>
          <cell r="E14">
            <v>31299.840000000062</v>
          </cell>
          <cell r="F14">
            <v>2222.2700000000013</v>
          </cell>
          <cell r="G14">
            <v>31299.840000000062</v>
          </cell>
          <cell r="H14">
            <v>5215.9200000000083</v>
          </cell>
          <cell r="I14">
            <v>31299.840000000062</v>
          </cell>
          <cell r="J14">
            <v>4998.8900000000103</v>
          </cell>
          <cell r="K14">
            <v>31299.840000000062</v>
          </cell>
          <cell r="L14">
            <v>5215.9200000000083</v>
          </cell>
          <cell r="M14">
            <v>31299.840000000062</v>
          </cell>
          <cell r="N14">
            <v>5215.9200000000083</v>
          </cell>
          <cell r="O14">
            <v>31299.840000000062</v>
          </cell>
          <cell r="P14">
            <v>4348.079999999999</v>
          </cell>
          <cell r="Q14">
            <v>31299.840000000062</v>
          </cell>
          <cell r="R14">
            <v>1835.3125000000011</v>
          </cell>
        </row>
        <row r="15">
          <cell r="C15">
            <v>31299.840000000062</v>
          </cell>
          <cell r="D15">
            <v>2128.2250000000013</v>
          </cell>
          <cell r="E15">
            <v>31299.840000000062</v>
          </cell>
          <cell r="F15">
            <v>2121.5650000000019</v>
          </cell>
          <cell r="G15">
            <v>31299.840000000062</v>
          </cell>
          <cell r="H15">
            <v>5215.9200000000083</v>
          </cell>
          <cell r="I15">
            <v>31299.840000000062</v>
          </cell>
          <cell r="J15">
            <v>5018.6200000000099</v>
          </cell>
          <cell r="K15">
            <v>31299.840000000062</v>
          </cell>
          <cell r="L15">
            <v>5215.9200000000083</v>
          </cell>
          <cell r="M15">
            <v>31299.840000000062</v>
          </cell>
          <cell r="N15">
            <v>5215.9200000000083</v>
          </cell>
          <cell r="O15">
            <v>31299.840000000062</v>
          </cell>
          <cell r="P15">
            <v>4348.079999999999</v>
          </cell>
          <cell r="Q15">
            <v>31299.840000000062</v>
          </cell>
          <cell r="R15">
            <v>1721.8575000000008</v>
          </cell>
        </row>
        <row r="16">
          <cell r="C16">
            <v>31299.840000000062</v>
          </cell>
          <cell r="D16">
            <v>1887.5000000000011</v>
          </cell>
          <cell r="E16">
            <v>31299.840000000062</v>
          </cell>
          <cell r="F16">
            <v>2222.9925000000017</v>
          </cell>
          <cell r="G16">
            <v>31299.840000000062</v>
          </cell>
          <cell r="H16">
            <v>5215.9200000000083</v>
          </cell>
          <cell r="I16">
            <v>31299.840000000062</v>
          </cell>
          <cell r="J16">
            <v>5117.2700000000086</v>
          </cell>
          <cell r="K16">
            <v>31299.840000000062</v>
          </cell>
          <cell r="L16">
            <v>5215.9200000000083</v>
          </cell>
          <cell r="M16">
            <v>31299.840000000062</v>
          </cell>
          <cell r="N16">
            <v>5215.9200000000083</v>
          </cell>
          <cell r="O16">
            <v>31299.840000000062</v>
          </cell>
          <cell r="P16">
            <v>4348.079999999999</v>
          </cell>
          <cell r="Q16">
            <v>31299.840000000062</v>
          </cell>
          <cell r="R16">
            <v>1619.5525000000002</v>
          </cell>
        </row>
        <row r="17">
          <cell r="C17">
            <v>31299.840000000062</v>
          </cell>
          <cell r="D17">
            <v>2168.5200000000009</v>
          </cell>
          <cell r="E17">
            <v>31299.840000000062</v>
          </cell>
          <cell r="F17">
            <v>2513.7225000000017</v>
          </cell>
          <cell r="G17">
            <v>31299.840000000062</v>
          </cell>
          <cell r="H17">
            <v>4271.112500000002</v>
          </cell>
          <cell r="I17">
            <v>31299.840000000062</v>
          </cell>
          <cell r="J17">
            <v>5215.9200000000083</v>
          </cell>
          <cell r="K17">
            <v>31299.840000000062</v>
          </cell>
          <cell r="L17">
            <v>5143.4000000000069</v>
          </cell>
          <cell r="M17">
            <v>31299.840000000062</v>
          </cell>
          <cell r="N17">
            <v>5215.9200000000083</v>
          </cell>
          <cell r="O17">
            <v>31299.840000000062</v>
          </cell>
          <cell r="P17">
            <v>4348.079999999999</v>
          </cell>
          <cell r="Q17">
            <v>31299.840000000062</v>
          </cell>
          <cell r="R17">
            <v>1801.2024999999999</v>
          </cell>
        </row>
        <row r="18">
          <cell r="C18">
            <v>31299.840000000062</v>
          </cell>
          <cell r="D18">
            <v>2333.8250000000016</v>
          </cell>
          <cell r="E18">
            <v>31299.840000000062</v>
          </cell>
          <cell r="F18">
            <v>2785.3750000000018</v>
          </cell>
          <cell r="G18">
            <v>31299.840000000062</v>
          </cell>
          <cell r="H18">
            <v>4693.1375000000053</v>
          </cell>
          <cell r="I18">
            <v>31299.840000000062</v>
          </cell>
          <cell r="J18">
            <v>5215.9200000000083</v>
          </cell>
          <cell r="K18">
            <v>31299.840000000062</v>
          </cell>
          <cell r="L18">
            <v>5215.9200000000083</v>
          </cell>
          <cell r="M18">
            <v>31299.840000000062</v>
          </cell>
          <cell r="N18">
            <v>5215.9200000000083</v>
          </cell>
          <cell r="O18">
            <v>31299.840000000062</v>
          </cell>
          <cell r="P18">
            <v>4348.079999999999</v>
          </cell>
          <cell r="Q18">
            <v>31299.840000000062</v>
          </cell>
          <cell r="R18">
            <v>1664.8325000000007</v>
          </cell>
        </row>
        <row r="19">
          <cell r="C19">
            <v>31299.840000000062</v>
          </cell>
          <cell r="D19">
            <v>2491.5000000000018</v>
          </cell>
          <cell r="E19">
            <v>31299.840000000062</v>
          </cell>
          <cell r="F19">
            <v>2950.440000000001</v>
          </cell>
          <cell r="G19">
            <v>31299.840000000062</v>
          </cell>
          <cell r="I19">
            <v>31299.840000000062</v>
          </cell>
          <cell r="J19">
            <v>5215.9200000000083</v>
          </cell>
          <cell r="K19">
            <v>31299.840000000062</v>
          </cell>
          <cell r="L19">
            <v>5215.9200000000083</v>
          </cell>
          <cell r="M19">
            <v>31299.840000000062</v>
          </cell>
          <cell r="N19">
            <v>5215.9200000000083</v>
          </cell>
          <cell r="O19">
            <v>31299.840000000062</v>
          </cell>
          <cell r="P19">
            <v>3277.9425000000006</v>
          </cell>
          <cell r="Q19">
            <v>31299.840000000062</v>
          </cell>
          <cell r="R19">
            <v>1545.9300000000005</v>
          </cell>
        </row>
        <row r="20">
          <cell r="C20">
            <v>31299.840000000062</v>
          </cell>
          <cell r="D20">
            <v>2035.4100000000019</v>
          </cell>
          <cell r="E20">
            <v>31299.840000000062</v>
          </cell>
          <cell r="F20">
            <v>3595.4225000000015</v>
          </cell>
          <cell r="G20">
            <v>31299.840000000062</v>
          </cell>
          <cell r="H20">
            <v>5215.9200000000083</v>
          </cell>
          <cell r="I20">
            <v>31299.840000000062</v>
          </cell>
          <cell r="J20">
            <v>4989.0250000000106</v>
          </cell>
          <cell r="K20">
            <v>31299.840000000062</v>
          </cell>
          <cell r="L20">
            <v>5215.9200000000083</v>
          </cell>
          <cell r="M20">
            <v>31299.840000000062</v>
          </cell>
          <cell r="N20">
            <v>5215.9200000000083</v>
          </cell>
          <cell r="O20">
            <v>31299.840000000062</v>
          </cell>
          <cell r="P20">
            <v>4537.9200000000046</v>
          </cell>
          <cell r="Q20">
            <v>31299.840000000062</v>
          </cell>
          <cell r="R20">
            <v>1604.75</v>
          </cell>
        </row>
        <row r="21">
          <cell r="C21">
            <v>31299.840000000062</v>
          </cell>
          <cell r="D21">
            <v>2193.3650000000021</v>
          </cell>
          <cell r="E21">
            <v>31299.840000000062</v>
          </cell>
          <cell r="F21">
            <v>3345.7675000000017</v>
          </cell>
          <cell r="G21">
            <v>31299.840000000062</v>
          </cell>
          <cell r="H21">
            <v>5215.9200000000083</v>
          </cell>
          <cell r="I21">
            <v>31299.840000000062</v>
          </cell>
          <cell r="J21">
            <v>4989.0250000000106</v>
          </cell>
          <cell r="K21">
            <v>31299.840000000062</v>
          </cell>
          <cell r="L21">
            <v>5215.9200000000083</v>
          </cell>
          <cell r="M21">
            <v>31299.840000000062</v>
          </cell>
          <cell r="N21">
            <v>5215.9200000000083</v>
          </cell>
          <cell r="O21">
            <v>31299.840000000062</v>
          </cell>
          <cell r="P21">
            <v>3951.2850000000035</v>
          </cell>
          <cell r="Q21">
            <v>31299.840000000062</v>
          </cell>
          <cell r="R21">
            <v>1576.3825000000004</v>
          </cell>
        </row>
        <row r="22">
          <cell r="C22">
            <v>31299.840000000062</v>
          </cell>
          <cell r="D22">
            <v>1775.5200000000004</v>
          </cell>
          <cell r="E22">
            <v>31299.840000000062</v>
          </cell>
          <cell r="F22">
            <v>4297.3450000000021</v>
          </cell>
          <cell r="G22">
            <v>31299.840000000062</v>
          </cell>
          <cell r="H22">
            <v>5215.9200000000083</v>
          </cell>
          <cell r="I22">
            <v>31299.840000000062</v>
          </cell>
          <cell r="J22">
            <v>4989.0250000000106</v>
          </cell>
          <cell r="K22">
            <v>31299.840000000062</v>
          </cell>
          <cell r="L22">
            <v>5215.9200000000083</v>
          </cell>
          <cell r="M22">
            <v>31299.840000000062</v>
          </cell>
          <cell r="N22">
            <v>5215.9200000000083</v>
          </cell>
          <cell r="O22">
            <v>31299.840000000062</v>
          </cell>
          <cell r="P22">
            <v>3717.1600000000035</v>
          </cell>
          <cell r="Q22">
            <v>31299.840000000062</v>
          </cell>
          <cell r="R22">
            <v>1579.2650000000006</v>
          </cell>
        </row>
        <row r="23">
          <cell r="C23">
            <v>31299.840000000062</v>
          </cell>
          <cell r="D23">
            <v>2082.5375000000004</v>
          </cell>
          <cell r="E23">
            <v>31299.840000000062</v>
          </cell>
          <cell r="F23">
            <v>2870.1000000000026</v>
          </cell>
          <cell r="G23">
            <v>31299.840000000062</v>
          </cell>
          <cell r="H23">
            <v>5215.9200000000083</v>
          </cell>
          <cell r="I23">
            <v>31299.840000000062</v>
          </cell>
          <cell r="J23">
            <v>5215.9200000000083</v>
          </cell>
          <cell r="K23">
            <v>31299.840000000062</v>
          </cell>
          <cell r="L23">
            <v>5215.9200000000083</v>
          </cell>
          <cell r="M23">
            <v>31299.840000000062</v>
          </cell>
          <cell r="N23">
            <v>4959.4300000000085</v>
          </cell>
          <cell r="O23">
            <v>31299.840000000062</v>
          </cell>
          <cell r="P23">
            <v>3438.6900000000032</v>
          </cell>
          <cell r="Q23">
            <v>31299.840000000062</v>
          </cell>
          <cell r="R23">
            <v>1407.4799999999998</v>
          </cell>
        </row>
        <row r="24">
          <cell r="C24">
            <v>31299.840000000062</v>
          </cell>
          <cell r="D24">
            <v>1920.1575000000009</v>
          </cell>
          <cell r="E24">
            <v>31299.840000000062</v>
          </cell>
          <cell r="F24">
            <v>2708.3875000000025</v>
          </cell>
          <cell r="G24">
            <v>31299.840000000062</v>
          </cell>
          <cell r="H24">
            <v>5215.9200000000083</v>
          </cell>
          <cell r="I24">
            <v>31299.840000000062</v>
          </cell>
          <cell r="J24">
            <v>5215.9200000000083</v>
          </cell>
          <cell r="K24">
            <v>31299.840000000062</v>
          </cell>
          <cell r="L24">
            <v>5215.9200000000083</v>
          </cell>
          <cell r="M24">
            <v>31299.840000000062</v>
          </cell>
          <cell r="N24">
            <v>4639.4550000000072</v>
          </cell>
          <cell r="O24">
            <v>31299.840000000062</v>
          </cell>
          <cell r="P24">
            <v>3061.5100000000029</v>
          </cell>
          <cell r="Q24">
            <v>31299.840000000062</v>
          </cell>
          <cell r="R24">
            <v>1409.0775000000001</v>
          </cell>
        </row>
        <row r="25">
          <cell r="C25">
            <v>31299.840000000062</v>
          </cell>
          <cell r="D25">
            <v>1906.1525000000008</v>
          </cell>
          <cell r="E25">
            <v>31299.840000000062</v>
          </cell>
          <cell r="F25">
            <v>2874.7375000000015</v>
          </cell>
          <cell r="G25">
            <v>31299.840000000062</v>
          </cell>
          <cell r="H25">
            <v>5215.9200000000083</v>
          </cell>
          <cell r="I25">
            <v>31299.840000000062</v>
          </cell>
          <cell r="J25">
            <v>5215.9200000000083</v>
          </cell>
          <cell r="K25">
            <v>31299.840000000062</v>
          </cell>
          <cell r="L25">
            <v>5215.9200000000083</v>
          </cell>
          <cell r="M25">
            <v>31299.840000000062</v>
          </cell>
          <cell r="N25">
            <v>4000.9075000000039</v>
          </cell>
          <cell r="O25">
            <v>31299.840000000062</v>
          </cell>
          <cell r="P25">
            <v>3136.4800000000023</v>
          </cell>
          <cell r="Q25">
            <v>31299.840000000062</v>
          </cell>
          <cell r="R25">
            <v>1392.3175000000001</v>
          </cell>
        </row>
        <row r="26">
          <cell r="C26">
            <v>31299.840000000062</v>
          </cell>
          <cell r="D26">
            <v>1925.3650000000009</v>
          </cell>
          <cell r="E26">
            <v>31299.840000000062</v>
          </cell>
          <cell r="F26">
            <v>2852.7225000000008</v>
          </cell>
          <cell r="G26">
            <v>31299.840000000062</v>
          </cell>
          <cell r="H26">
            <v>5215.9200000000083</v>
          </cell>
          <cell r="I26">
            <v>31299.840000000062</v>
          </cell>
          <cell r="J26">
            <v>5215.9200000000083</v>
          </cell>
          <cell r="K26">
            <v>31299.840000000062</v>
          </cell>
          <cell r="L26">
            <v>5215.9200000000083</v>
          </cell>
          <cell r="M26">
            <v>31299.840000000062</v>
          </cell>
          <cell r="N26">
            <v>4348.079999999999</v>
          </cell>
          <cell r="O26">
            <v>31299.840000000062</v>
          </cell>
          <cell r="P26">
            <v>2846.6925000000028</v>
          </cell>
          <cell r="Q26">
            <v>31299.840000000062</v>
          </cell>
          <cell r="R26">
            <v>1352.7974999999999</v>
          </cell>
        </row>
        <row r="27">
          <cell r="C27">
            <v>31299.840000000062</v>
          </cell>
          <cell r="D27">
            <v>2120.2300000000005</v>
          </cell>
          <cell r="E27">
            <v>31299.840000000062</v>
          </cell>
          <cell r="F27">
            <v>3047.1575000000021</v>
          </cell>
          <cell r="G27">
            <v>31299.840000000062</v>
          </cell>
          <cell r="H27">
            <v>5215.9200000000083</v>
          </cell>
          <cell r="I27">
            <v>31299.840000000062</v>
          </cell>
          <cell r="J27">
            <v>5215.9200000000083</v>
          </cell>
          <cell r="K27">
            <v>31299.840000000062</v>
          </cell>
          <cell r="L27">
            <v>4193.2049999999999</v>
          </cell>
          <cell r="M27">
            <v>31299.840000000062</v>
          </cell>
          <cell r="N27">
            <v>4348.079999999999</v>
          </cell>
          <cell r="O27">
            <v>31299.840000000062</v>
          </cell>
          <cell r="P27">
            <v>2943.2275000000031</v>
          </cell>
          <cell r="Q27">
            <v>31299.840000000062</v>
          </cell>
          <cell r="R27">
            <v>1333.72</v>
          </cell>
        </row>
        <row r="28">
          <cell r="C28">
            <v>31299.840000000062</v>
          </cell>
          <cell r="D28">
            <v>2071.4175000000009</v>
          </cell>
          <cell r="E28">
            <v>31299.840000000062</v>
          </cell>
          <cell r="F28">
            <v>2582.1875000000027</v>
          </cell>
          <cell r="G28">
            <v>31299.840000000062</v>
          </cell>
          <cell r="H28">
            <v>5215.9200000000083</v>
          </cell>
          <cell r="I28">
            <v>31299.840000000062</v>
          </cell>
          <cell r="J28">
            <v>5215.9200000000083</v>
          </cell>
          <cell r="K28">
            <v>31299.840000000062</v>
          </cell>
          <cell r="L28">
            <v>5215.9200000000083</v>
          </cell>
          <cell r="M28">
            <v>31299.840000000062</v>
          </cell>
          <cell r="N28">
            <v>4348.079999999999</v>
          </cell>
          <cell r="O28">
            <v>31299.840000000062</v>
          </cell>
          <cell r="P28">
            <v>2738.9275000000034</v>
          </cell>
          <cell r="Q28">
            <v>31299.840000000062</v>
          </cell>
          <cell r="R28">
            <v>1350.64</v>
          </cell>
        </row>
        <row r="29">
          <cell r="C29">
            <v>31299.840000000062</v>
          </cell>
          <cell r="D29">
            <v>2189.9175000000009</v>
          </cell>
          <cell r="E29">
            <v>31299.840000000062</v>
          </cell>
          <cell r="F29">
            <v>2433.8700000000022</v>
          </cell>
          <cell r="G29">
            <v>31299.840000000062</v>
          </cell>
          <cell r="H29">
            <v>1552.7799999999997</v>
          </cell>
          <cell r="I29">
            <v>31299.840000000062</v>
          </cell>
          <cell r="J29">
            <v>5215.9200000000083</v>
          </cell>
          <cell r="K29">
            <v>31299.840000000062</v>
          </cell>
          <cell r="L29">
            <v>4734.8000000000056</v>
          </cell>
          <cell r="M29">
            <v>31299.840000000062</v>
          </cell>
          <cell r="N29">
            <v>4348.079999999999</v>
          </cell>
          <cell r="O29">
            <v>31299.840000000062</v>
          </cell>
          <cell r="P29">
            <v>2657.3800000000033</v>
          </cell>
          <cell r="Q29">
            <v>31299.840000000062</v>
          </cell>
          <cell r="R29">
            <v>1378.5975000000001</v>
          </cell>
        </row>
        <row r="30">
          <cell r="C30">
            <v>31299.840000000062</v>
          </cell>
          <cell r="D30">
            <v>2372.7925000000009</v>
          </cell>
          <cell r="E30">
            <v>31299.840000000062</v>
          </cell>
          <cell r="F30">
            <v>2716.8375000000024</v>
          </cell>
          <cell r="G30">
            <v>31299.840000000062</v>
          </cell>
          <cell r="H30">
            <v>5215.9200000000083</v>
          </cell>
          <cell r="I30">
            <v>31299.840000000062</v>
          </cell>
          <cell r="J30">
            <v>5215.9200000000083</v>
          </cell>
          <cell r="K30">
            <v>31299.840000000062</v>
          </cell>
          <cell r="L30">
            <v>4807.5025000000051</v>
          </cell>
          <cell r="M30">
            <v>31299.840000000062</v>
          </cell>
          <cell r="N30">
            <v>4348.079999999999</v>
          </cell>
          <cell r="O30">
            <v>31299.840000000062</v>
          </cell>
          <cell r="P30">
            <v>2731.3950000000023</v>
          </cell>
          <cell r="Q30">
            <v>31299.840000000062</v>
          </cell>
          <cell r="R30">
            <v>1299.7974999999999</v>
          </cell>
        </row>
        <row r="31">
          <cell r="C31">
            <v>31299.840000000062</v>
          </cell>
          <cell r="D31">
            <v>1932.3500000000008</v>
          </cell>
          <cell r="E31">
            <v>31299.840000000062</v>
          </cell>
          <cell r="F31">
            <v>2259.6200000000017</v>
          </cell>
          <cell r="G31">
            <v>31299.840000000062</v>
          </cell>
          <cell r="H31">
            <v>5215.9200000000083</v>
          </cell>
          <cell r="I31">
            <v>31299.840000000062</v>
          </cell>
          <cell r="J31">
            <v>5215.9200000000083</v>
          </cell>
          <cell r="K31">
            <v>31299.840000000062</v>
          </cell>
          <cell r="L31">
            <v>1752.2024999999996</v>
          </cell>
          <cell r="M31">
            <v>31299.840000000062</v>
          </cell>
          <cell r="N31">
            <v>4348.079999999999</v>
          </cell>
          <cell r="O31">
            <v>31299.840000000062</v>
          </cell>
          <cell r="P31">
            <v>2734.5950000000021</v>
          </cell>
          <cell r="Q31">
            <v>31299.840000000062</v>
          </cell>
          <cell r="R31">
            <v>1315.7724999999998</v>
          </cell>
        </row>
        <row r="32">
          <cell r="C32">
            <v>31299.840000000062</v>
          </cell>
          <cell r="D32">
            <v>1963.8074999999999</v>
          </cell>
          <cell r="E32">
            <v>31299.840000000062</v>
          </cell>
          <cell r="F32">
            <v>2171.572500000002</v>
          </cell>
          <cell r="G32">
            <v>31299.840000000062</v>
          </cell>
          <cell r="H32">
            <v>5215.9200000000083</v>
          </cell>
          <cell r="I32">
            <v>31299.840000000062</v>
          </cell>
          <cell r="J32">
            <v>5215.9200000000083</v>
          </cell>
          <cell r="K32">
            <v>31299.840000000062</v>
          </cell>
          <cell r="L32">
            <v>4582.4100000000053</v>
          </cell>
          <cell r="M32">
            <v>31299.840000000062</v>
          </cell>
          <cell r="N32">
            <v>4348.079999999999</v>
          </cell>
          <cell r="O32">
            <v>31299.840000000062</v>
          </cell>
          <cell r="P32">
            <v>2490.3125000000014</v>
          </cell>
          <cell r="Q32">
            <v>31299.840000000062</v>
          </cell>
          <cell r="R32">
            <v>1303.6199999999997</v>
          </cell>
        </row>
        <row r="33">
          <cell r="C33">
            <v>31299.840000000062</v>
          </cell>
          <cell r="D33">
            <v>2291.0825000000009</v>
          </cell>
          <cell r="E33">
            <v>31299.840000000062</v>
          </cell>
          <cell r="F33">
            <v>1987.5625000000018</v>
          </cell>
          <cell r="G33">
            <v>31299.840000000062</v>
          </cell>
          <cell r="H33">
            <v>5215.9200000000083</v>
          </cell>
          <cell r="I33">
            <v>31299.840000000062</v>
          </cell>
          <cell r="J33">
            <v>5215.9200000000083</v>
          </cell>
          <cell r="K33">
            <v>31299.840000000062</v>
          </cell>
          <cell r="L33">
            <v>5215.9200000000083</v>
          </cell>
          <cell r="M33">
            <v>31299.840000000062</v>
          </cell>
          <cell r="N33">
            <v>4348.079999999999</v>
          </cell>
          <cell r="O33">
            <v>31299.840000000062</v>
          </cell>
          <cell r="P33">
            <v>2250.7100000000005</v>
          </cell>
          <cell r="Q33">
            <v>31299.840000000062</v>
          </cell>
          <cell r="R33">
            <v>1290.5350000000001</v>
          </cell>
        </row>
        <row r="34">
          <cell r="E34">
            <v>31299.840000000062</v>
          </cell>
          <cell r="F34">
            <v>2324.4800000000018</v>
          </cell>
          <cell r="I34">
            <v>31299.840000000062</v>
          </cell>
          <cell r="J34">
            <v>5035.0700000000061</v>
          </cell>
          <cell r="K34">
            <v>31299.840000000062</v>
          </cell>
          <cell r="L34">
            <v>5215.9200000000083</v>
          </cell>
          <cell r="O34">
            <v>31299.840000000062</v>
          </cell>
          <cell r="P34">
            <v>2323.1775000000021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Z47"/>
  <sheetViews>
    <sheetView showGridLines="0" view="pageBreakPreview" topLeftCell="A19" zoomScaleNormal="100" zoomScaleSheetLayoutView="100" workbookViewId="0">
      <selection activeCell="R47" sqref="R47"/>
    </sheetView>
  </sheetViews>
  <sheetFormatPr defaultColWidth="8.7109375" defaultRowHeight="12.75" x14ac:dyDescent="0.2"/>
  <cols>
    <col min="1" max="1" width="2" style="2" customWidth="1"/>
    <col min="2" max="2" width="6.42578125" style="2" customWidth="1"/>
    <col min="3" max="9" width="16.85546875" style="2" customWidth="1"/>
    <col min="10" max="10" width="16.5703125" style="2" bestFit="1" customWidth="1"/>
    <col min="11" max="11" width="2" style="2" customWidth="1"/>
    <col min="12" max="12" width="6.42578125" style="2" customWidth="1"/>
    <col min="13" max="20" width="16.85546875" style="2" customWidth="1"/>
    <col min="21" max="21" width="2" style="2" customWidth="1"/>
    <col min="22" max="22" width="6.42578125" style="2" customWidth="1"/>
    <col min="23" max="30" width="16.85546875" style="2" customWidth="1"/>
    <col min="31" max="31" width="2" style="2" customWidth="1"/>
    <col min="32" max="32" width="6.42578125" style="2" customWidth="1"/>
    <col min="33" max="40" width="16.85546875" style="2" customWidth="1"/>
    <col min="41" max="41" width="2.140625" style="2" customWidth="1"/>
    <col min="42" max="42" width="6.42578125" style="2" customWidth="1"/>
    <col min="43" max="50" width="16.85546875" style="2" customWidth="1"/>
    <col min="51" max="51" width="2" style="2" customWidth="1"/>
    <col min="52" max="52" width="6.42578125" style="2" customWidth="1"/>
    <col min="53" max="60" width="16.85546875" style="2" customWidth="1"/>
    <col min="61" max="61" width="2" style="2" customWidth="1"/>
    <col min="62" max="62" width="6.42578125" style="2" customWidth="1"/>
    <col min="63" max="70" width="16.85546875" style="2" customWidth="1"/>
    <col min="71" max="71" width="2" style="2" customWidth="1"/>
    <col min="72" max="72" width="6.42578125" style="2" customWidth="1"/>
    <col min="73" max="80" width="16.85546875" style="2" customWidth="1"/>
    <col min="81" max="81" width="2" style="2" customWidth="1"/>
    <col min="82" max="82" width="6.42578125" style="2" customWidth="1"/>
    <col min="83" max="90" width="16.85546875" style="2" customWidth="1"/>
    <col min="91" max="91" width="2" style="2" customWidth="1"/>
    <col min="92" max="92" width="6.42578125" style="2" customWidth="1"/>
    <col min="93" max="100" width="16.85546875" style="2" customWidth="1"/>
    <col min="101" max="101" width="2" style="2" customWidth="1"/>
    <col min="102" max="102" width="6.42578125" style="2" customWidth="1"/>
    <col min="103" max="110" width="16.85546875" style="2" customWidth="1"/>
    <col min="111" max="111" width="2.5703125" style="2" customWidth="1"/>
    <col min="112" max="112" width="6.42578125" style="2" customWidth="1"/>
    <col min="113" max="120" width="16.85546875" style="2" customWidth="1"/>
    <col min="121" max="121" width="2.85546875" style="2" customWidth="1"/>
    <col min="122" max="122" width="6.42578125" style="2" customWidth="1"/>
    <col min="123" max="130" width="16.85546875" style="2" customWidth="1"/>
    <col min="131" max="16384" width="8.7109375" style="2"/>
  </cols>
  <sheetData>
    <row r="3" spans="1:130" ht="18.95" customHeight="1" x14ac:dyDescent="0.2">
      <c r="A3" s="15"/>
      <c r="B3" s="24" t="s">
        <v>4</v>
      </c>
      <c r="C3" s="25"/>
      <c r="D3" s="25"/>
      <c r="E3" s="25"/>
      <c r="F3" s="25"/>
      <c r="G3" s="25"/>
      <c r="H3" s="25"/>
      <c r="I3" s="25"/>
      <c r="J3" s="26"/>
      <c r="K3" s="15"/>
      <c r="L3" s="24" t="s">
        <v>4</v>
      </c>
      <c r="M3" s="25"/>
      <c r="N3" s="25"/>
      <c r="O3" s="25"/>
      <c r="P3" s="25"/>
      <c r="Q3" s="25"/>
      <c r="R3" s="25"/>
      <c r="S3" s="25"/>
      <c r="T3" s="26"/>
      <c r="U3" s="15"/>
      <c r="V3" s="24" t="s">
        <v>4</v>
      </c>
      <c r="W3" s="25"/>
      <c r="X3" s="25"/>
      <c r="Y3" s="25"/>
      <c r="Z3" s="25"/>
      <c r="AA3" s="25"/>
      <c r="AB3" s="25"/>
      <c r="AC3" s="25"/>
      <c r="AD3" s="26"/>
      <c r="AE3" s="15"/>
      <c r="AF3" s="24" t="s">
        <v>4</v>
      </c>
      <c r="AG3" s="25"/>
      <c r="AH3" s="25"/>
      <c r="AI3" s="25"/>
      <c r="AJ3" s="25"/>
      <c r="AK3" s="25"/>
      <c r="AL3" s="25"/>
      <c r="AM3" s="25"/>
      <c r="AN3" s="26"/>
      <c r="AO3" s="15"/>
      <c r="AP3" s="24" t="s">
        <v>4</v>
      </c>
      <c r="AQ3" s="25"/>
      <c r="AR3" s="25"/>
      <c r="AS3" s="25"/>
      <c r="AT3" s="25"/>
      <c r="AU3" s="25"/>
      <c r="AV3" s="25"/>
      <c r="AW3" s="25"/>
      <c r="AX3" s="26"/>
      <c r="AY3" s="15"/>
      <c r="AZ3" s="24" t="s">
        <v>4</v>
      </c>
      <c r="BA3" s="25"/>
      <c r="BB3" s="25"/>
      <c r="BC3" s="25"/>
      <c r="BD3" s="25"/>
      <c r="BE3" s="25"/>
      <c r="BF3" s="25"/>
      <c r="BG3" s="25"/>
      <c r="BH3" s="26"/>
      <c r="BI3" s="15"/>
      <c r="BJ3" s="24" t="s">
        <v>4</v>
      </c>
      <c r="BK3" s="25"/>
      <c r="BL3" s="25"/>
      <c r="BM3" s="25"/>
      <c r="BN3" s="25"/>
      <c r="BO3" s="25"/>
      <c r="BP3" s="25"/>
      <c r="BQ3" s="25"/>
      <c r="BR3" s="26"/>
      <c r="BS3" s="15"/>
      <c r="BT3" s="24" t="s">
        <v>4</v>
      </c>
      <c r="BU3" s="25"/>
      <c r="BV3" s="25"/>
      <c r="BW3" s="25"/>
      <c r="BX3" s="25"/>
      <c r="BY3" s="25"/>
      <c r="BZ3" s="25"/>
      <c r="CA3" s="25"/>
      <c r="CB3" s="26"/>
      <c r="CC3" s="15"/>
      <c r="CD3" s="24" t="s">
        <v>4</v>
      </c>
      <c r="CE3" s="25"/>
      <c r="CF3" s="25"/>
      <c r="CG3" s="25"/>
      <c r="CH3" s="25"/>
      <c r="CI3" s="25"/>
      <c r="CJ3" s="25"/>
      <c r="CK3" s="25"/>
      <c r="CL3" s="26"/>
      <c r="CM3" s="15"/>
      <c r="CN3" s="24" t="s">
        <v>4</v>
      </c>
      <c r="CO3" s="25"/>
      <c r="CP3" s="25"/>
      <c r="CQ3" s="25"/>
      <c r="CR3" s="25"/>
      <c r="CS3" s="25"/>
      <c r="CT3" s="25"/>
      <c r="CU3" s="25"/>
      <c r="CV3" s="26"/>
      <c r="CW3" s="15"/>
      <c r="CX3" s="24" t="s">
        <v>4</v>
      </c>
      <c r="CY3" s="25"/>
      <c r="CZ3" s="25"/>
      <c r="DA3" s="25"/>
      <c r="DB3" s="25"/>
      <c r="DC3" s="25"/>
      <c r="DD3" s="25"/>
      <c r="DE3" s="25"/>
      <c r="DF3" s="26"/>
      <c r="DG3" s="15"/>
      <c r="DH3" s="24" t="s">
        <v>4</v>
      </c>
      <c r="DI3" s="25"/>
      <c r="DJ3" s="25"/>
      <c r="DK3" s="25"/>
      <c r="DL3" s="25"/>
      <c r="DM3" s="25"/>
      <c r="DN3" s="25"/>
      <c r="DO3" s="25"/>
      <c r="DP3" s="26"/>
      <c r="DQ3" s="15"/>
      <c r="DR3" s="24" t="s">
        <v>4</v>
      </c>
      <c r="DS3" s="25"/>
      <c r="DT3" s="25"/>
      <c r="DU3" s="25"/>
      <c r="DV3" s="25"/>
      <c r="DW3" s="25"/>
      <c r="DX3" s="25"/>
      <c r="DY3" s="25"/>
      <c r="DZ3" s="26"/>
    </row>
    <row r="4" spans="1:130" x14ac:dyDescent="0.2">
      <c r="A4" s="15"/>
      <c r="B4" s="27"/>
      <c r="C4" s="28"/>
      <c r="D4" s="28"/>
      <c r="E4" s="28"/>
      <c r="F4" s="28"/>
      <c r="G4" s="28"/>
      <c r="H4" s="28"/>
      <c r="I4" s="28"/>
      <c r="J4" s="29"/>
      <c r="K4" s="15"/>
      <c r="L4" s="27"/>
      <c r="M4" s="28"/>
      <c r="N4" s="28"/>
      <c r="O4" s="28"/>
      <c r="P4" s="28"/>
      <c r="Q4" s="28"/>
      <c r="R4" s="28"/>
      <c r="S4" s="28"/>
      <c r="T4" s="29"/>
      <c r="U4" s="15"/>
      <c r="V4" s="27"/>
      <c r="W4" s="28"/>
      <c r="X4" s="28"/>
      <c r="Y4" s="28"/>
      <c r="Z4" s="28"/>
      <c r="AA4" s="28"/>
      <c r="AB4" s="28"/>
      <c r="AC4" s="28"/>
      <c r="AD4" s="29"/>
      <c r="AE4" s="15"/>
      <c r="AF4" s="27"/>
      <c r="AG4" s="28"/>
      <c r="AH4" s="28"/>
      <c r="AI4" s="28"/>
      <c r="AJ4" s="28"/>
      <c r="AK4" s="28"/>
      <c r="AL4" s="28"/>
      <c r="AM4" s="28"/>
      <c r="AN4" s="29"/>
      <c r="AO4" s="15"/>
      <c r="AP4" s="27"/>
      <c r="AQ4" s="28"/>
      <c r="AR4" s="28"/>
      <c r="AS4" s="28"/>
      <c r="AT4" s="28"/>
      <c r="AU4" s="28"/>
      <c r="AV4" s="28"/>
      <c r="AW4" s="28"/>
      <c r="AX4" s="29"/>
      <c r="AY4" s="15"/>
      <c r="AZ4" s="27"/>
      <c r="BA4" s="28"/>
      <c r="BB4" s="28"/>
      <c r="BC4" s="28"/>
      <c r="BD4" s="28"/>
      <c r="BE4" s="28"/>
      <c r="BF4" s="28"/>
      <c r="BG4" s="28"/>
      <c r="BH4" s="29"/>
      <c r="BI4" s="15"/>
      <c r="BJ4" s="27"/>
      <c r="BK4" s="28"/>
      <c r="BL4" s="28"/>
      <c r="BM4" s="28"/>
      <c r="BN4" s="28"/>
      <c r="BO4" s="28"/>
      <c r="BP4" s="28"/>
      <c r="BQ4" s="28"/>
      <c r="BR4" s="29"/>
      <c r="BS4" s="15"/>
      <c r="BT4" s="27"/>
      <c r="BU4" s="28"/>
      <c r="BV4" s="28"/>
      <c r="BW4" s="28"/>
      <c r="BX4" s="28"/>
      <c r="BY4" s="28"/>
      <c r="BZ4" s="28"/>
      <c r="CA4" s="28"/>
      <c r="CB4" s="29"/>
      <c r="CC4" s="15"/>
      <c r="CD4" s="27"/>
      <c r="CE4" s="28"/>
      <c r="CF4" s="28"/>
      <c r="CG4" s="28"/>
      <c r="CH4" s="28"/>
      <c r="CI4" s="28"/>
      <c r="CJ4" s="28"/>
      <c r="CK4" s="28"/>
      <c r="CL4" s="29"/>
      <c r="CM4" s="15"/>
      <c r="CN4" s="27"/>
      <c r="CO4" s="28"/>
      <c r="CP4" s="28"/>
      <c r="CQ4" s="28"/>
      <c r="CR4" s="28"/>
      <c r="CS4" s="28"/>
      <c r="CT4" s="28"/>
      <c r="CU4" s="28"/>
      <c r="CV4" s="29"/>
      <c r="CW4" s="15"/>
      <c r="CX4" s="27"/>
      <c r="CY4" s="28"/>
      <c r="CZ4" s="28"/>
      <c r="DA4" s="28"/>
      <c r="DB4" s="28"/>
      <c r="DC4" s="28"/>
      <c r="DD4" s="28"/>
      <c r="DE4" s="28"/>
      <c r="DF4" s="29"/>
      <c r="DG4" s="15"/>
      <c r="DH4" s="27"/>
      <c r="DI4" s="28"/>
      <c r="DJ4" s="28"/>
      <c r="DK4" s="28"/>
      <c r="DL4" s="28"/>
      <c r="DM4" s="28"/>
      <c r="DN4" s="28"/>
      <c r="DO4" s="28"/>
      <c r="DP4" s="29"/>
      <c r="DQ4" s="15"/>
      <c r="DR4" s="27"/>
      <c r="DS4" s="28"/>
      <c r="DT4" s="28"/>
      <c r="DU4" s="28"/>
      <c r="DV4" s="28"/>
      <c r="DW4" s="28"/>
      <c r="DX4" s="28"/>
      <c r="DY4" s="28"/>
      <c r="DZ4" s="29"/>
    </row>
    <row r="5" spans="1:130" s="1" customFormat="1" ht="25.5" customHeight="1" x14ac:dyDescent="0.25">
      <c r="A5" s="28"/>
      <c r="B5" s="30" t="s">
        <v>5</v>
      </c>
      <c r="C5" s="31"/>
      <c r="D5" s="31"/>
      <c r="E5" s="31"/>
      <c r="F5" s="31"/>
      <c r="G5" s="31"/>
      <c r="H5" s="31"/>
      <c r="I5" s="31"/>
      <c r="J5" s="32"/>
      <c r="K5" s="28"/>
      <c r="L5" s="30" t="s">
        <v>5</v>
      </c>
      <c r="M5" s="31"/>
      <c r="N5" s="31"/>
      <c r="O5" s="31"/>
      <c r="P5" s="31"/>
      <c r="Q5" s="31"/>
      <c r="R5" s="31"/>
      <c r="S5" s="31"/>
      <c r="T5" s="32"/>
      <c r="U5" s="28"/>
      <c r="V5" s="30" t="s">
        <v>5</v>
      </c>
      <c r="W5" s="31"/>
      <c r="X5" s="31"/>
      <c r="Y5" s="31"/>
      <c r="Z5" s="31"/>
      <c r="AA5" s="31"/>
      <c r="AB5" s="31"/>
      <c r="AC5" s="31"/>
      <c r="AD5" s="32"/>
      <c r="AE5" s="28"/>
      <c r="AF5" s="30" t="s">
        <v>5</v>
      </c>
      <c r="AG5" s="31"/>
      <c r="AH5" s="31"/>
      <c r="AI5" s="31"/>
      <c r="AJ5" s="31"/>
      <c r="AK5" s="31"/>
      <c r="AL5" s="31"/>
      <c r="AM5" s="31"/>
      <c r="AN5" s="32"/>
      <c r="AO5" s="28"/>
      <c r="AP5" s="30" t="s">
        <v>5</v>
      </c>
      <c r="AQ5" s="31"/>
      <c r="AR5" s="31"/>
      <c r="AS5" s="31"/>
      <c r="AT5" s="31"/>
      <c r="AU5" s="31"/>
      <c r="AV5" s="31"/>
      <c r="AW5" s="31"/>
      <c r="AX5" s="32"/>
      <c r="AY5" s="28"/>
      <c r="AZ5" s="30" t="s">
        <v>5</v>
      </c>
      <c r="BA5" s="31"/>
      <c r="BB5" s="31"/>
      <c r="BC5" s="31"/>
      <c r="BD5" s="31"/>
      <c r="BE5" s="31"/>
      <c r="BF5" s="31"/>
      <c r="BG5" s="31"/>
      <c r="BH5" s="32"/>
      <c r="BI5" s="28"/>
      <c r="BJ5" s="30" t="s">
        <v>5</v>
      </c>
      <c r="BK5" s="31"/>
      <c r="BL5" s="31"/>
      <c r="BM5" s="31"/>
      <c r="BN5" s="31"/>
      <c r="BO5" s="31"/>
      <c r="BP5" s="31"/>
      <c r="BQ5" s="31"/>
      <c r="BR5" s="32"/>
      <c r="BS5" s="28"/>
      <c r="BT5" s="30" t="s">
        <v>5</v>
      </c>
      <c r="BU5" s="31"/>
      <c r="BV5" s="31"/>
      <c r="BW5" s="31"/>
      <c r="BX5" s="31"/>
      <c r="BY5" s="31"/>
      <c r="BZ5" s="31"/>
      <c r="CA5" s="31"/>
      <c r="CB5" s="32"/>
      <c r="CC5" s="28"/>
      <c r="CD5" s="30" t="s">
        <v>5</v>
      </c>
      <c r="CE5" s="31"/>
      <c r="CF5" s="31"/>
      <c r="CG5" s="31"/>
      <c r="CH5" s="31"/>
      <c r="CI5" s="31"/>
      <c r="CJ5" s="31"/>
      <c r="CK5" s="31"/>
      <c r="CL5" s="32"/>
      <c r="CM5" s="28"/>
      <c r="CN5" s="30" t="s">
        <v>5</v>
      </c>
      <c r="CO5" s="31"/>
      <c r="CP5" s="31"/>
      <c r="CQ5" s="31"/>
      <c r="CR5" s="31"/>
      <c r="CS5" s="31"/>
      <c r="CT5" s="31"/>
      <c r="CU5" s="31"/>
      <c r="CV5" s="32"/>
      <c r="CW5" s="28"/>
      <c r="CX5" s="30" t="s">
        <v>5</v>
      </c>
      <c r="CY5" s="31"/>
      <c r="CZ5" s="31"/>
      <c r="DA5" s="31"/>
      <c r="DB5" s="31"/>
      <c r="DC5" s="31"/>
      <c r="DD5" s="31"/>
      <c r="DE5" s="31"/>
      <c r="DF5" s="32"/>
      <c r="DG5" s="28"/>
      <c r="DH5" s="30" t="s">
        <v>5</v>
      </c>
      <c r="DI5" s="31"/>
      <c r="DJ5" s="31"/>
      <c r="DK5" s="31"/>
      <c r="DL5" s="31"/>
      <c r="DM5" s="31"/>
      <c r="DN5" s="31"/>
      <c r="DO5" s="31"/>
      <c r="DP5" s="32"/>
      <c r="DQ5" s="28"/>
      <c r="DR5" s="30" t="s">
        <v>5</v>
      </c>
      <c r="DS5" s="31"/>
      <c r="DT5" s="31"/>
      <c r="DU5" s="31"/>
      <c r="DV5" s="31"/>
      <c r="DW5" s="31"/>
      <c r="DX5" s="31"/>
      <c r="DY5" s="31"/>
      <c r="DZ5" s="32"/>
    </row>
    <row r="6" spans="1:130" s="1" customFormat="1" ht="15.6" customHeight="1" x14ac:dyDescent="0.25">
      <c r="A6" s="28"/>
      <c r="B6" s="33"/>
      <c r="C6" s="34"/>
      <c r="D6" s="34"/>
      <c r="E6" s="34"/>
      <c r="F6" s="34"/>
      <c r="G6" s="34"/>
      <c r="H6" s="34"/>
      <c r="I6" s="34"/>
      <c r="J6" s="35"/>
      <c r="K6" s="28"/>
      <c r="L6" s="33"/>
      <c r="M6" s="34"/>
      <c r="N6" s="34"/>
      <c r="O6" s="34"/>
      <c r="P6" s="34"/>
      <c r="Q6" s="34"/>
      <c r="R6" s="34"/>
      <c r="S6" s="34"/>
      <c r="T6" s="35"/>
      <c r="U6" s="28"/>
      <c r="V6" s="33"/>
      <c r="W6" s="34"/>
      <c r="X6" s="34"/>
      <c r="Y6" s="34"/>
      <c r="Z6" s="34"/>
      <c r="AA6" s="34"/>
      <c r="AB6" s="34"/>
      <c r="AC6" s="34"/>
      <c r="AD6" s="35"/>
      <c r="AE6" s="28"/>
      <c r="AF6" s="33"/>
      <c r="AG6" s="34"/>
      <c r="AH6" s="34"/>
      <c r="AI6" s="34"/>
      <c r="AJ6" s="34"/>
      <c r="AK6" s="34"/>
      <c r="AL6" s="34"/>
      <c r="AM6" s="34"/>
      <c r="AN6" s="35"/>
      <c r="AO6" s="28"/>
      <c r="AP6" s="33"/>
      <c r="AQ6" s="34"/>
      <c r="AR6" s="34"/>
      <c r="AS6" s="34"/>
      <c r="AT6" s="34"/>
      <c r="AU6" s="34"/>
      <c r="AV6" s="34"/>
      <c r="AW6" s="34"/>
      <c r="AX6" s="35"/>
      <c r="AY6" s="28"/>
      <c r="AZ6" s="33"/>
      <c r="BA6" s="34"/>
      <c r="BB6" s="34"/>
      <c r="BC6" s="34"/>
      <c r="BD6" s="34"/>
      <c r="BE6" s="34"/>
      <c r="BF6" s="34"/>
      <c r="BG6" s="34"/>
      <c r="BH6" s="35"/>
      <c r="BI6" s="28"/>
      <c r="BJ6" s="33"/>
      <c r="BK6" s="34"/>
      <c r="BL6" s="34"/>
      <c r="BM6" s="34"/>
      <c r="BN6" s="34"/>
      <c r="BO6" s="34"/>
      <c r="BP6" s="34"/>
      <c r="BQ6" s="34"/>
      <c r="BR6" s="35"/>
      <c r="BS6" s="28"/>
      <c r="BT6" s="33"/>
      <c r="BU6" s="34"/>
      <c r="BV6" s="34"/>
      <c r="BW6" s="34"/>
      <c r="BX6" s="34"/>
      <c r="BY6" s="34"/>
      <c r="BZ6" s="34"/>
      <c r="CA6" s="34"/>
      <c r="CB6" s="35"/>
      <c r="CC6" s="28"/>
      <c r="CD6" s="33"/>
      <c r="CE6" s="34"/>
      <c r="CF6" s="34"/>
      <c r="CG6" s="34"/>
      <c r="CH6" s="34"/>
      <c r="CI6" s="34"/>
      <c r="CJ6" s="34"/>
      <c r="CK6" s="34"/>
      <c r="CL6" s="35"/>
      <c r="CM6" s="28"/>
      <c r="CN6" s="33"/>
      <c r="CO6" s="34"/>
      <c r="CP6" s="34"/>
      <c r="CQ6" s="34"/>
      <c r="CR6" s="34"/>
      <c r="CS6" s="34"/>
      <c r="CT6" s="34"/>
      <c r="CU6" s="34"/>
      <c r="CV6" s="35"/>
      <c r="CW6" s="28"/>
      <c r="CX6" s="33"/>
      <c r="CY6" s="34"/>
      <c r="CZ6" s="34"/>
      <c r="DA6" s="34"/>
      <c r="DB6" s="34"/>
      <c r="DC6" s="34"/>
      <c r="DD6" s="34"/>
      <c r="DE6" s="34"/>
      <c r="DF6" s="35"/>
      <c r="DG6" s="28"/>
      <c r="DH6" s="33"/>
      <c r="DI6" s="34"/>
      <c r="DJ6" s="34"/>
      <c r="DK6" s="34"/>
      <c r="DL6" s="34"/>
      <c r="DM6" s="34"/>
      <c r="DN6" s="34"/>
      <c r="DO6" s="34"/>
      <c r="DP6" s="35"/>
      <c r="DQ6" s="28"/>
      <c r="DR6" s="33"/>
      <c r="DS6" s="34"/>
      <c r="DT6" s="34"/>
      <c r="DU6" s="34"/>
      <c r="DV6" s="34"/>
      <c r="DW6" s="34"/>
      <c r="DX6" s="34"/>
      <c r="DY6" s="34"/>
      <c r="DZ6" s="35"/>
    </row>
    <row r="7" spans="1:130" x14ac:dyDescent="0.2">
      <c r="A7" s="15"/>
      <c r="B7" s="27" t="s">
        <v>0</v>
      </c>
      <c r="C7" s="36"/>
      <c r="D7" s="36"/>
      <c r="E7" s="36"/>
      <c r="F7" s="36"/>
      <c r="G7" s="36"/>
      <c r="H7" s="36"/>
      <c r="I7" s="36"/>
      <c r="J7" s="29"/>
      <c r="K7" s="15"/>
      <c r="L7" s="27" t="s">
        <v>0</v>
      </c>
      <c r="M7" s="36"/>
      <c r="N7" s="36"/>
      <c r="O7" s="36"/>
      <c r="P7" s="36"/>
      <c r="Q7" s="36"/>
      <c r="R7" s="36"/>
      <c r="S7" s="36"/>
      <c r="T7" s="29"/>
      <c r="U7" s="15"/>
      <c r="V7" s="27" t="s">
        <v>0</v>
      </c>
      <c r="W7" s="36"/>
      <c r="X7" s="36"/>
      <c r="Y7" s="36"/>
      <c r="Z7" s="36"/>
      <c r="AA7" s="36"/>
      <c r="AB7" s="36"/>
      <c r="AC7" s="36"/>
      <c r="AD7" s="29"/>
      <c r="AE7" s="15"/>
      <c r="AF7" s="27" t="s">
        <v>0</v>
      </c>
      <c r="AG7" s="36"/>
      <c r="AH7" s="36"/>
      <c r="AI7" s="36"/>
      <c r="AJ7" s="36"/>
      <c r="AK7" s="36"/>
      <c r="AL7" s="36"/>
      <c r="AM7" s="36"/>
      <c r="AN7" s="29"/>
      <c r="AO7" s="15"/>
      <c r="AP7" s="27" t="s">
        <v>0</v>
      </c>
      <c r="AQ7" s="36"/>
      <c r="AR7" s="36"/>
      <c r="AS7" s="36"/>
      <c r="AT7" s="36"/>
      <c r="AU7" s="36"/>
      <c r="AV7" s="36"/>
      <c r="AW7" s="36"/>
      <c r="AX7" s="29"/>
      <c r="AY7" s="15"/>
      <c r="AZ7" s="27" t="s">
        <v>0</v>
      </c>
      <c r="BA7" s="36"/>
      <c r="BB7" s="36"/>
      <c r="BC7" s="36"/>
      <c r="BD7" s="36"/>
      <c r="BE7" s="36"/>
      <c r="BF7" s="36"/>
      <c r="BG7" s="36"/>
      <c r="BH7" s="29"/>
      <c r="BI7" s="15"/>
      <c r="BJ7" s="27" t="s">
        <v>0</v>
      </c>
      <c r="BK7" s="36"/>
      <c r="BL7" s="36"/>
      <c r="BM7" s="36"/>
      <c r="BN7" s="36"/>
      <c r="BO7" s="36"/>
      <c r="BP7" s="36"/>
      <c r="BQ7" s="36"/>
      <c r="BR7" s="29"/>
      <c r="BS7" s="15"/>
      <c r="BT7" s="27" t="s">
        <v>0</v>
      </c>
      <c r="BU7" s="36"/>
      <c r="BV7" s="36"/>
      <c r="BW7" s="36"/>
      <c r="BX7" s="36"/>
      <c r="BY7" s="36"/>
      <c r="BZ7" s="36"/>
      <c r="CA7" s="36"/>
      <c r="CB7" s="29"/>
      <c r="CC7" s="15"/>
      <c r="CD7" s="27" t="s">
        <v>0</v>
      </c>
      <c r="CE7" s="36"/>
      <c r="CF7" s="36"/>
      <c r="CG7" s="36"/>
      <c r="CH7" s="36"/>
      <c r="CI7" s="36"/>
      <c r="CJ7" s="36"/>
      <c r="CK7" s="36"/>
      <c r="CL7" s="29"/>
      <c r="CM7" s="15"/>
      <c r="CN7" s="27" t="s">
        <v>0</v>
      </c>
      <c r="CO7" s="36"/>
      <c r="CP7" s="36"/>
      <c r="CQ7" s="36"/>
      <c r="CR7" s="36"/>
      <c r="CS7" s="36"/>
      <c r="CT7" s="36"/>
      <c r="CU7" s="36"/>
      <c r="CV7" s="29"/>
      <c r="CW7" s="15"/>
      <c r="CX7" s="27" t="s">
        <v>0</v>
      </c>
      <c r="CY7" s="36"/>
      <c r="CZ7" s="36"/>
      <c r="DA7" s="36"/>
      <c r="DB7" s="36"/>
      <c r="DC7" s="36"/>
      <c r="DD7" s="36"/>
      <c r="DE7" s="36"/>
      <c r="DF7" s="29"/>
      <c r="DG7" s="15"/>
      <c r="DH7" s="27" t="s">
        <v>0</v>
      </c>
      <c r="DI7" s="36"/>
      <c r="DJ7" s="36"/>
      <c r="DK7" s="36"/>
      <c r="DL7" s="36"/>
      <c r="DM7" s="36"/>
      <c r="DN7" s="36"/>
      <c r="DO7" s="36"/>
      <c r="DP7" s="29"/>
      <c r="DQ7" s="15"/>
      <c r="DR7" s="27" t="s">
        <v>0</v>
      </c>
      <c r="DS7" s="36"/>
      <c r="DT7" s="36"/>
      <c r="DU7" s="36"/>
      <c r="DV7" s="36"/>
      <c r="DW7" s="36"/>
      <c r="DX7" s="36"/>
      <c r="DY7" s="36"/>
      <c r="DZ7" s="29"/>
    </row>
    <row r="8" spans="1:130" ht="14.45" customHeight="1" x14ac:dyDescent="0.2">
      <c r="A8" s="15"/>
      <c r="B8" s="37" t="s">
        <v>1</v>
      </c>
      <c r="C8" s="20"/>
      <c r="D8" s="20"/>
      <c r="E8" s="20"/>
      <c r="F8" s="20"/>
      <c r="G8" s="20"/>
      <c r="H8" s="20"/>
      <c r="I8" s="20"/>
      <c r="J8" s="38"/>
      <c r="K8" s="15"/>
      <c r="L8" s="37" t="s">
        <v>1</v>
      </c>
      <c r="M8" s="20"/>
      <c r="N8" s="20"/>
      <c r="O8" s="20"/>
      <c r="P8" s="20"/>
      <c r="Q8" s="20"/>
      <c r="R8" s="20"/>
      <c r="S8" s="20"/>
      <c r="T8" s="38"/>
      <c r="U8" s="15"/>
      <c r="V8" s="37" t="s">
        <v>1</v>
      </c>
      <c r="W8" s="20"/>
      <c r="X8" s="20"/>
      <c r="Y8" s="20"/>
      <c r="Z8" s="20"/>
      <c r="AA8" s="20"/>
      <c r="AB8" s="20"/>
      <c r="AC8" s="20"/>
      <c r="AD8" s="38"/>
      <c r="AE8" s="15"/>
      <c r="AF8" s="37" t="s">
        <v>1</v>
      </c>
      <c r="AG8" s="20"/>
      <c r="AH8" s="20"/>
      <c r="AI8" s="20"/>
      <c r="AJ8" s="20"/>
      <c r="AK8" s="20"/>
      <c r="AL8" s="20"/>
      <c r="AM8" s="20"/>
      <c r="AN8" s="38"/>
      <c r="AO8" s="15"/>
      <c r="AP8" s="37" t="s">
        <v>1</v>
      </c>
      <c r="AQ8" s="20"/>
      <c r="AR8" s="20"/>
      <c r="AS8" s="20"/>
      <c r="AT8" s="20"/>
      <c r="AU8" s="20"/>
      <c r="AV8" s="20"/>
      <c r="AW8" s="20"/>
      <c r="AX8" s="38"/>
      <c r="AY8" s="15"/>
      <c r="AZ8" s="37" t="s">
        <v>1</v>
      </c>
      <c r="BA8" s="20"/>
      <c r="BB8" s="20"/>
      <c r="BC8" s="20"/>
      <c r="BD8" s="20"/>
      <c r="BE8" s="20"/>
      <c r="BF8" s="20"/>
      <c r="BG8" s="20"/>
      <c r="BH8" s="38"/>
      <c r="BI8" s="15"/>
      <c r="BJ8" s="37" t="s">
        <v>1</v>
      </c>
      <c r="BK8" s="20"/>
      <c r="BL8" s="20"/>
      <c r="BM8" s="20"/>
      <c r="BN8" s="20"/>
      <c r="BO8" s="20"/>
      <c r="BP8" s="20"/>
      <c r="BQ8" s="20"/>
      <c r="BR8" s="38"/>
      <c r="BS8" s="15"/>
      <c r="BT8" s="37" t="s">
        <v>1</v>
      </c>
      <c r="BU8" s="20"/>
      <c r="BV8" s="20"/>
      <c r="BW8" s="20"/>
      <c r="BX8" s="20"/>
      <c r="BY8" s="20"/>
      <c r="BZ8" s="20"/>
      <c r="CA8" s="20"/>
      <c r="CB8" s="38"/>
      <c r="CC8" s="15"/>
      <c r="CD8" s="37" t="s">
        <v>1</v>
      </c>
      <c r="CE8" s="20"/>
      <c r="CF8" s="20"/>
      <c r="CG8" s="20"/>
      <c r="CH8" s="20"/>
      <c r="CI8" s="20"/>
      <c r="CJ8" s="20"/>
      <c r="CK8" s="20"/>
      <c r="CL8" s="38"/>
      <c r="CM8" s="15"/>
      <c r="CN8" s="37" t="s">
        <v>1</v>
      </c>
      <c r="CO8" s="20"/>
      <c r="CP8" s="20"/>
      <c r="CQ8" s="20"/>
      <c r="CR8" s="20"/>
      <c r="CS8" s="20"/>
      <c r="CT8" s="20"/>
      <c r="CU8" s="20"/>
      <c r="CV8" s="38"/>
      <c r="CW8" s="15"/>
      <c r="CX8" s="37" t="s">
        <v>1</v>
      </c>
      <c r="CY8" s="20"/>
      <c r="CZ8" s="20"/>
      <c r="DA8" s="20"/>
      <c r="DB8" s="20"/>
      <c r="DC8" s="20"/>
      <c r="DD8" s="20"/>
      <c r="DE8" s="20"/>
      <c r="DF8" s="38"/>
      <c r="DG8" s="15"/>
      <c r="DH8" s="37" t="s">
        <v>1</v>
      </c>
      <c r="DI8" s="20"/>
      <c r="DJ8" s="20"/>
      <c r="DK8" s="20"/>
      <c r="DL8" s="20"/>
      <c r="DM8" s="20"/>
      <c r="DN8" s="20"/>
      <c r="DO8" s="20"/>
      <c r="DP8" s="38"/>
      <c r="DQ8" s="15"/>
      <c r="DR8" s="37" t="s">
        <v>1</v>
      </c>
      <c r="DS8" s="20"/>
      <c r="DT8" s="20"/>
      <c r="DU8" s="20"/>
      <c r="DV8" s="20"/>
      <c r="DW8" s="20"/>
      <c r="DX8" s="20"/>
      <c r="DY8" s="20"/>
      <c r="DZ8" s="38"/>
    </row>
    <row r="9" spans="1:130" s="3" customFormat="1" ht="76.5" x14ac:dyDescent="0.2">
      <c r="A9" s="21"/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8</v>
      </c>
      <c r="H9" s="40" t="s">
        <v>19</v>
      </c>
      <c r="I9" s="40" t="s">
        <v>20</v>
      </c>
      <c r="J9" s="41" t="s">
        <v>21</v>
      </c>
      <c r="K9" s="21"/>
      <c r="L9" s="39" t="s">
        <v>6</v>
      </c>
      <c r="M9" s="39" t="s">
        <v>2</v>
      </c>
      <c r="N9" s="40" t="s">
        <v>17</v>
      </c>
      <c r="O9" s="40" t="s">
        <v>18</v>
      </c>
      <c r="P9" s="40" t="s">
        <v>7</v>
      </c>
      <c r="Q9" s="40" t="s">
        <v>8</v>
      </c>
      <c r="R9" s="40" t="s">
        <v>19</v>
      </c>
      <c r="S9" s="40" t="s">
        <v>20</v>
      </c>
      <c r="T9" s="41" t="s">
        <v>21</v>
      </c>
      <c r="U9" s="21"/>
      <c r="V9" s="39" t="s">
        <v>6</v>
      </c>
      <c r="W9" s="39" t="s">
        <v>2</v>
      </c>
      <c r="X9" s="40" t="s">
        <v>17</v>
      </c>
      <c r="Y9" s="40" t="s">
        <v>18</v>
      </c>
      <c r="Z9" s="40" t="s">
        <v>7</v>
      </c>
      <c r="AA9" s="40" t="s">
        <v>8</v>
      </c>
      <c r="AB9" s="40" t="s">
        <v>19</v>
      </c>
      <c r="AC9" s="40" t="s">
        <v>20</v>
      </c>
      <c r="AD9" s="41" t="s">
        <v>21</v>
      </c>
      <c r="AE9" s="21"/>
      <c r="AF9" s="39" t="s">
        <v>6</v>
      </c>
      <c r="AG9" s="39" t="s">
        <v>2</v>
      </c>
      <c r="AH9" s="40" t="s">
        <v>17</v>
      </c>
      <c r="AI9" s="40" t="s">
        <v>18</v>
      </c>
      <c r="AJ9" s="40" t="s">
        <v>7</v>
      </c>
      <c r="AK9" s="40" t="s">
        <v>8</v>
      </c>
      <c r="AL9" s="40" t="s">
        <v>19</v>
      </c>
      <c r="AM9" s="40" t="s">
        <v>20</v>
      </c>
      <c r="AN9" s="41" t="s">
        <v>21</v>
      </c>
      <c r="AO9" s="21"/>
      <c r="AP9" s="39" t="s">
        <v>6</v>
      </c>
      <c r="AQ9" s="39" t="s">
        <v>2</v>
      </c>
      <c r="AR9" s="40" t="s">
        <v>17</v>
      </c>
      <c r="AS9" s="40" t="s">
        <v>18</v>
      </c>
      <c r="AT9" s="40" t="s">
        <v>7</v>
      </c>
      <c r="AU9" s="40" t="s">
        <v>8</v>
      </c>
      <c r="AV9" s="40" t="s">
        <v>19</v>
      </c>
      <c r="AW9" s="40" t="s">
        <v>20</v>
      </c>
      <c r="AX9" s="41" t="s">
        <v>21</v>
      </c>
      <c r="AY9" s="21"/>
      <c r="AZ9" s="39" t="s">
        <v>6</v>
      </c>
      <c r="BA9" s="39" t="s">
        <v>2</v>
      </c>
      <c r="BB9" s="40" t="s">
        <v>17</v>
      </c>
      <c r="BC9" s="40" t="s">
        <v>18</v>
      </c>
      <c r="BD9" s="40" t="s">
        <v>7</v>
      </c>
      <c r="BE9" s="40" t="s">
        <v>8</v>
      </c>
      <c r="BF9" s="40" t="s">
        <v>19</v>
      </c>
      <c r="BG9" s="40" t="s">
        <v>20</v>
      </c>
      <c r="BH9" s="41" t="s">
        <v>21</v>
      </c>
      <c r="BI9" s="21"/>
      <c r="BJ9" s="39" t="s">
        <v>6</v>
      </c>
      <c r="BK9" s="39" t="s">
        <v>2</v>
      </c>
      <c r="BL9" s="40" t="s">
        <v>17</v>
      </c>
      <c r="BM9" s="40" t="s">
        <v>18</v>
      </c>
      <c r="BN9" s="40" t="s">
        <v>7</v>
      </c>
      <c r="BO9" s="40" t="s">
        <v>8</v>
      </c>
      <c r="BP9" s="40" t="s">
        <v>19</v>
      </c>
      <c r="BQ9" s="40" t="s">
        <v>20</v>
      </c>
      <c r="BR9" s="41" t="s">
        <v>21</v>
      </c>
      <c r="BS9" s="21"/>
      <c r="BT9" s="39" t="s">
        <v>6</v>
      </c>
      <c r="BU9" s="39" t="s">
        <v>2</v>
      </c>
      <c r="BV9" s="40" t="s">
        <v>17</v>
      </c>
      <c r="BW9" s="40" t="s">
        <v>18</v>
      </c>
      <c r="BX9" s="40" t="s">
        <v>7</v>
      </c>
      <c r="BY9" s="40" t="s">
        <v>8</v>
      </c>
      <c r="BZ9" s="40" t="s">
        <v>19</v>
      </c>
      <c r="CA9" s="40" t="s">
        <v>20</v>
      </c>
      <c r="CB9" s="41" t="s">
        <v>21</v>
      </c>
      <c r="CC9" s="21"/>
      <c r="CD9" s="39" t="s">
        <v>6</v>
      </c>
      <c r="CE9" s="39" t="s">
        <v>2</v>
      </c>
      <c r="CF9" s="40" t="s">
        <v>17</v>
      </c>
      <c r="CG9" s="40" t="s">
        <v>18</v>
      </c>
      <c r="CH9" s="40" t="s">
        <v>7</v>
      </c>
      <c r="CI9" s="40" t="s">
        <v>8</v>
      </c>
      <c r="CJ9" s="40" t="s">
        <v>19</v>
      </c>
      <c r="CK9" s="40" t="s">
        <v>20</v>
      </c>
      <c r="CL9" s="41" t="s">
        <v>21</v>
      </c>
      <c r="CM9" s="21"/>
      <c r="CN9" s="39" t="s">
        <v>6</v>
      </c>
      <c r="CO9" s="39" t="s">
        <v>2</v>
      </c>
      <c r="CP9" s="40" t="s">
        <v>17</v>
      </c>
      <c r="CQ9" s="40" t="s">
        <v>18</v>
      </c>
      <c r="CR9" s="40" t="s">
        <v>7</v>
      </c>
      <c r="CS9" s="40" t="s">
        <v>8</v>
      </c>
      <c r="CT9" s="40" t="s">
        <v>19</v>
      </c>
      <c r="CU9" s="40" t="s">
        <v>20</v>
      </c>
      <c r="CV9" s="41" t="s">
        <v>21</v>
      </c>
      <c r="CW9" s="21"/>
      <c r="CX9" s="39" t="s">
        <v>6</v>
      </c>
      <c r="CY9" s="39" t="s">
        <v>2</v>
      </c>
      <c r="CZ9" s="40" t="s">
        <v>17</v>
      </c>
      <c r="DA9" s="40" t="s">
        <v>18</v>
      </c>
      <c r="DB9" s="40" t="s">
        <v>7</v>
      </c>
      <c r="DC9" s="40" t="s">
        <v>8</v>
      </c>
      <c r="DD9" s="40" t="s">
        <v>19</v>
      </c>
      <c r="DE9" s="40" t="s">
        <v>20</v>
      </c>
      <c r="DF9" s="41" t="s">
        <v>21</v>
      </c>
      <c r="DG9" s="21"/>
      <c r="DH9" s="39" t="s">
        <v>6</v>
      </c>
      <c r="DI9" s="39" t="s">
        <v>2</v>
      </c>
      <c r="DJ9" s="40" t="s">
        <v>17</v>
      </c>
      <c r="DK9" s="40" t="s">
        <v>18</v>
      </c>
      <c r="DL9" s="40" t="s">
        <v>7</v>
      </c>
      <c r="DM9" s="40" t="s">
        <v>8</v>
      </c>
      <c r="DN9" s="40" t="s">
        <v>19</v>
      </c>
      <c r="DO9" s="40" t="s">
        <v>20</v>
      </c>
      <c r="DP9" s="41" t="s">
        <v>21</v>
      </c>
      <c r="DQ9" s="21"/>
      <c r="DR9" s="39" t="s">
        <v>6</v>
      </c>
      <c r="DS9" s="39" t="s">
        <v>2</v>
      </c>
      <c r="DT9" s="40" t="s">
        <v>17</v>
      </c>
      <c r="DU9" s="40" t="s">
        <v>18</v>
      </c>
      <c r="DV9" s="40" t="s">
        <v>7</v>
      </c>
      <c r="DW9" s="40" t="s">
        <v>8</v>
      </c>
      <c r="DX9" s="40" t="s">
        <v>19</v>
      </c>
      <c r="DY9" s="40" t="s">
        <v>20</v>
      </c>
      <c r="DZ9" s="41" t="s">
        <v>21</v>
      </c>
    </row>
    <row r="10" spans="1:130" ht="15.95" customHeight="1" x14ac:dyDescent="0.2">
      <c r="A10" s="15"/>
      <c r="B10" s="16">
        <v>1</v>
      </c>
      <c r="C10" s="17">
        <v>42795</v>
      </c>
      <c r="D10" s="18">
        <f>VLOOKUP(C10,'Net_Schedule &amp; Net_Actual'!$A$1:$C$2107,2,0)</f>
        <v>3484.23</v>
      </c>
      <c r="E10" s="18">
        <f>VLOOKUP(C10,'Net_Schedule &amp; Net_Actual'!$A$1:$C$2107,3,0)</f>
        <v>3768.4360000000001</v>
      </c>
      <c r="F10" s="19">
        <f>[1]Sheet1!$B103</f>
        <v>0</v>
      </c>
      <c r="G10" s="19">
        <f>F10*200/1185.6</f>
        <v>0</v>
      </c>
      <c r="H10" s="19">
        <f>G10/24</f>
        <v>0</v>
      </c>
      <c r="I10" s="19">
        <f>G10*(1-1.2%)*(1-12%)</f>
        <v>0</v>
      </c>
      <c r="J10" s="19">
        <f>[1]Sheet1!$C103</f>
        <v>0</v>
      </c>
      <c r="K10" s="15"/>
      <c r="L10" s="16">
        <v>1</v>
      </c>
      <c r="M10" s="17">
        <v>42826</v>
      </c>
      <c r="N10" s="18">
        <f>VLOOKUP(M10,'Net_Schedule &amp; Net_Actual'!$A$1:$C$2107,2,0)</f>
        <v>11793.754999999999</v>
      </c>
      <c r="O10" s="18">
        <f>VLOOKUP(M10,'Net_Schedule &amp; Net_Actual'!$A$1:$C$2107,3,0)</f>
        <v>12962.618</v>
      </c>
      <c r="P10" s="19">
        <f>'[2]APRIL 2017'!$B103</f>
        <v>23712</v>
      </c>
      <c r="Q10" s="19">
        <f>P10*200/1185.6</f>
        <v>4000.0000000000005</v>
      </c>
      <c r="R10" s="19">
        <f>Q10/24</f>
        <v>166.66666666666669</v>
      </c>
      <c r="S10" s="19">
        <f>Q10*(1-1.2%)*(1-12%)</f>
        <v>3477.76</v>
      </c>
      <c r="T10" s="19">
        <f>'[2]APRIL 2017'!$C103</f>
        <v>1503.3849999999995</v>
      </c>
      <c r="U10" s="15"/>
      <c r="V10" s="16">
        <v>1</v>
      </c>
      <c r="W10" s="17">
        <v>42856</v>
      </c>
      <c r="X10" s="18">
        <f>VLOOKUP(W10,'Net_Schedule &amp; Net_Actual'!$A$1:$C$2107,2,0)</f>
        <v>10654.375</v>
      </c>
      <c r="Y10" s="18">
        <f>VLOOKUP(W10,'Net_Schedule &amp; Net_Actual'!$A$1:$C$2107,3,0)</f>
        <v>10508</v>
      </c>
      <c r="Z10" s="19">
        <f>'[2]MAY 2017'!$B103</f>
        <v>28454.400000000045</v>
      </c>
      <c r="AA10" s="19">
        <f>Z10*200/1185.6</f>
        <v>4800.0000000000082</v>
      </c>
      <c r="AB10" s="19">
        <f>AA10/24</f>
        <v>200.00000000000034</v>
      </c>
      <c r="AC10" s="19">
        <f>AA10*(1-1.2%)*(1-12%)</f>
        <v>4173.3120000000072</v>
      </c>
      <c r="AD10" s="19">
        <f>'[2]MAY 2017'!$C103</f>
        <v>1717.1150000000016</v>
      </c>
      <c r="AE10" s="15"/>
      <c r="AF10" s="16">
        <v>1</v>
      </c>
      <c r="AG10" s="17">
        <v>42887</v>
      </c>
      <c r="AH10" s="18">
        <f>VLOOKUP(AG10,'Net_Schedule &amp; Net_Actual'!$A$1:$C$2107,2,0)</f>
        <v>16592.264999999999</v>
      </c>
      <c r="AI10" s="18">
        <f>VLOOKUP(AG10,'Net_Schedule &amp; Net_Actual'!$A$1:$C$2107,3,0)</f>
        <v>16882.109</v>
      </c>
      <c r="AJ10" s="19">
        <f>'[2]JUNE 2017'!$B103</f>
        <v>28800</v>
      </c>
      <c r="AK10" s="19">
        <f>AJ10*200/1185.6</f>
        <v>4858.2995951417006</v>
      </c>
      <c r="AL10" s="19">
        <f>AK10/24</f>
        <v>202.42914979757086</v>
      </c>
      <c r="AM10" s="19">
        <f>AK10*(1-1.2%)*(1-12%)</f>
        <v>4224</v>
      </c>
      <c r="AN10" s="19">
        <f>'[2]JUNE 2017'!$C103</f>
        <v>2497.6049999999977</v>
      </c>
      <c r="AO10" s="15"/>
      <c r="AP10" s="16">
        <v>1</v>
      </c>
      <c r="AQ10" s="17">
        <v>42917</v>
      </c>
      <c r="AR10" s="18">
        <f>VLOOKUP(AQ10,'Net_Schedule &amp; Net_Actual'!$A$1:$C$2107,2,0)</f>
        <v>20767.100999999999</v>
      </c>
      <c r="AS10" s="18">
        <f>VLOOKUP(AQ10,'Net_Schedule &amp; Net_Actual'!$A$1:$C$2107,3,0)</f>
        <v>20949.599999999999</v>
      </c>
      <c r="AT10" s="19">
        <f>'[2]JULY 2017'!$B103</f>
        <v>28800</v>
      </c>
      <c r="AU10" s="19">
        <f>AT10*200/1185.6</f>
        <v>4858.2995951417006</v>
      </c>
      <c r="AV10" s="19">
        <f>AU10/24</f>
        <v>202.42914979757086</v>
      </c>
      <c r="AW10" s="19">
        <f>AU10*(1-1.2%)*(1-12%)</f>
        <v>4224</v>
      </c>
      <c r="AX10" s="19">
        <f>'[2]JULY 2017'!$C103</f>
        <v>3093.3599999999969</v>
      </c>
      <c r="AY10" s="15"/>
      <c r="AZ10" s="16">
        <v>1</v>
      </c>
      <c r="BA10" s="17">
        <v>42948</v>
      </c>
      <c r="BB10" s="18">
        <f>VLOOKUP(BA10,'Net_Schedule &amp; Net_Actual'!$A$1:$C$2107,2,0)</f>
        <v>21094.519</v>
      </c>
      <c r="BC10" s="18">
        <f>VLOOKUP(BA10,'Net_Schedule &amp; Net_Actual'!$A$1:$C$2107,3,0)</f>
        <v>21291.927</v>
      </c>
      <c r="BD10" s="19">
        <f>'[2]AUGUST 2017'!$B103</f>
        <v>31680</v>
      </c>
      <c r="BE10" s="19">
        <f t="shared" ref="BE10:BE40" si="0">IF(BD10&gt;31299.84,BD10*200/1200,BD10*200/1185.6)</f>
        <v>5280</v>
      </c>
      <c r="BF10" s="19">
        <f>BE10/24</f>
        <v>220</v>
      </c>
      <c r="BG10" s="19">
        <f>BE10*(1-1.2%)*(1-12%)</f>
        <v>4590.6432000000004</v>
      </c>
      <c r="BH10" s="19">
        <f>'[2]AUGUST 2017'!$C103</f>
        <v>3093.3599999999969</v>
      </c>
      <c r="BI10" s="15"/>
      <c r="BJ10" s="16">
        <v>1</v>
      </c>
      <c r="BK10" s="17">
        <v>42979</v>
      </c>
      <c r="BL10" s="18">
        <f>VLOOKUP(BK10,'Net_Schedule &amp; Net_Actual'!$A$1:$C$2107,2,0)</f>
        <v>22981.945</v>
      </c>
      <c r="BM10" s="18">
        <f>VLOOKUP(BK10,'Net_Schedule &amp; Net_Actual'!$A$1:$C$2107,3,0)</f>
        <v>23493.236000000001</v>
      </c>
      <c r="BN10" s="19">
        <f>'[2]SEPTEMBER 2017'!$B102</f>
        <v>31680</v>
      </c>
      <c r="BO10" s="19">
        <f t="shared" ref="BO10:BO40" si="1">IF(BN10&gt;31299.84,BN10*200/1200,BN10*200/1185.6)</f>
        <v>5280</v>
      </c>
      <c r="BP10" s="19">
        <f>BO10/24</f>
        <v>220</v>
      </c>
      <c r="BQ10" s="19">
        <f>BO10*(1-1.2%)*(1-12%)</f>
        <v>4590.6432000000004</v>
      </c>
      <c r="BR10" s="19">
        <f>'[2]SEPTEMBER 2017'!$C102</f>
        <v>3093.5999999999949</v>
      </c>
      <c r="BS10" s="15"/>
      <c r="BT10" s="16">
        <v>1</v>
      </c>
      <c r="BU10" s="17">
        <v>43009</v>
      </c>
      <c r="BV10" s="18">
        <f>VLOOKUP(BU10,'Net_Schedule &amp; Net_Actual'!$A$1:$C$2107,2,0)</f>
        <v>20825.864000000001</v>
      </c>
      <c r="BW10" s="18">
        <f>VLOOKUP(BU10,'Net_Schedule &amp; Net_Actual'!$A$1:$C$2107,3,0)</f>
        <v>21304.363000000001</v>
      </c>
      <c r="BX10" s="19">
        <f>'[2]OCTOBER 2017'!$B103</f>
        <v>31680</v>
      </c>
      <c r="BY10" s="19">
        <f t="shared" ref="BY10:BY40" si="2">IF(BX10&gt;31299.84,BX10*200/1200,BX10*200/1185.6)</f>
        <v>5280</v>
      </c>
      <c r="BZ10" s="19">
        <f>BY10/24</f>
        <v>220</v>
      </c>
      <c r="CA10" s="19">
        <f>BY10*(1-1.2%)*(1-12%)</f>
        <v>4590.6432000000004</v>
      </c>
      <c r="CB10" s="19">
        <f>'[2]OCTOBER 2017'!$C103</f>
        <v>3093.5999999999949</v>
      </c>
      <c r="CC10" s="15"/>
      <c r="CD10" s="16">
        <v>1</v>
      </c>
      <c r="CE10" s="17">
        <v>43040</v>
      </c>
      <c r="CF10" s="18">
        <f>VLOOKUP(CE10,'Net_Schedule &amp; Net_Actual'!$A$1:$C$2107,2,0)</f>
        <v>11027.915000000001</v>
      </c>
      <c r="CG10" s="18">
        <f>VLOOKUP(CE10,'Net_Schedule &amp; Net_Actual'!$A$1:$C$2107,3,0)</f>
        <v>11125.6</v>
      </c>
      <c r="CH10" s="19">
        <f>'[2]NOVEMBER 2017'!$B103</f>
        <v>31680</v>
      </c>
      <c r="CI10" s="19">
        <f t="shared" ref="CI10:CI39" si="3">IF(CH10&gt;31299.84,CH10*200/1200,CH10*200/1185.6)</f>
        <v>5280</v>
      </c>
      <c r="CJ10" s="19">
        <f>CI10/24</f>
        <v>220</v>
      </c>
      <c r="CK10" s="19">
        <f>CI10*(1-1.2%)*(1-12%)</f>
        <v>4590.6432000000004</v>
      </c>
      <c r="CL10" s="19">
        <f>'[2]NOVEMBER 2017'!$C103</f>
        <v>1715.2699999999998</v>
      </c>
      <c r="CM10" s="15"/>
      <c r="CN10" s="16">
        <v>1</v>
      </c>
      <c r="CO10" s="17">
        <v>43070</v>
      </c>
      <c r="CP10" s="18">
        <f>VLOOKUP(CO10,'Net_Schedule &amp; Net_Actual'!$A$1:$C$2107,2,0)</f>
        <v>7142.0259999999998</v>
      </c>
      <c r="CQ10" s="18">
        <f>VLOOKUP(CO10,'Net_Schedule &amp; Net_Actual'!$A$1:$C$2107,3,0)</f>
        <v>7123.491</v>
      </c>
      <c r="CR10" s="19">
        <f>[2]Summary!$S4</f>
        <v>26400</v>
      </c>
      <c r="CS10" s="19">
        <f t="shared" ref="CS10:CS40" si="4">CR10*200/1185.6</f>
        <v>4453.4412955465586</v>
      </c>
      <c r="CT10" s="19">
        <f>CS10/24</f>
        <v>185.56005398110662</v>
      </c>
      <c r="CU10" s="19">
        <f>CS10*(1-1.2%)*(1-12%)</f>
        <v>3872</v>
      </c>
      <c r="CV10" s="19">
        <f>[2]Summary!$T4</f>
        <v>1072.5499999999995</v>
      </c>
      <c r="CW10" s="15"/>
      <c r="CX10" s="16">
        <v>1</v>
      </c>
      <c r="CY10" s="17">
        <v>43101</v>
      </c>
      <c r="CZ10" s="18">
        <f>VLOOKUP(CY10,'Net_Schedule &amp; Net_Actual'!$A$1:$C$2107,2,0)</f>
        <v>6075.7820000000002</v>
      </c>
      <c r="DA10" s="18">
        <f>VLOOKUP(CY10,'Net_Schedule &amp; Net_Actual'!$A$1:$C$2107,3,0)</f>
        <v>6125.8180000000002</v>
      </c>
      <c r="DB10" s="19">
        <f>'[2]JANUARY 2018'!$B104</f>
        <v>26400</v>
      </c>
      <c r="DC10" s="19">
        <f t="shared" ref="DC10:DC40" si="5">DB10*200/1185.6</f>
        <v>4453.4412955465586</v>
      </c>
      <c r="DD10" s="19">
        <f>DC10/24</f>
        <v>185.56005398110662</v>
      </c>
      <c r="DE10" s="19">
        <f>DC10*(1-1.2%)*(1-12%)</f>
        <v>3872</v>
      </c>
      <c r="DF10" s="19">
        <f>'[2]JANUARY 2018'!$C104</f>
        <v>947.31999999999971</v>
      </c>
      <c r="DG10" s="15"/>
      <c r="DH10" s="16">
        <v>1</v>
      </c>
      <c r="DI10" s="17">
        <v>43132</v>
      </c>
      <c r="DJ10" s="18">
        <f>VLOOKUP(DI10,'Net_Schedule &amp; Net_Actual'!$A$1:$C$2107,2,0)</f>
        <v>3497.614</v>
      </c>
      <c r="DK10" s="18">
        <f>VLOOKUP(DI10,'Net_Schedule &amp; Net_Actual'!$A$1:$C$2107,3,0)</f>
        <v>3491.9270000000001</v>
      </c>
      <c r="DL10" s="19">
        <f>'[2]FEBURARY 2018'!$B103</f>
        <v>26400</v>
      </c>
      <c r="DM10" s="19">
        <f t="shared" ref="DM10:DM37" si="6">DL10*200/1185.6</f>
        <v>4453.4412955465586</v>
      </c>
      <c r="DN10" s="19">
        <f>DM10/24</f>
        <v>185.56005398110662</v>
      </c>
      <c r="DO10" s="19">
        <f>DM10*(1-1.2%)*(1-12%)</f>
        <v>3872</v>
      </c>
      <c r="DP10" s="19">
        <f>'[2]FEBURARY 2018'!$C103</f>
        <v>571.57500000000005</v>
      </c>
      <c r="DQ10" s="15"/>
      <c r="DR10" s="16">
        <v>1</v>
      </c>
      <c r="DS10" s="17">
        <v>43160</v>
      </c>
      <c r="DT10" s="18">
        <f>VLOOKUP(DS10,'Net_Schedule &amp; Net_Actual'!$A$1:$C$2107,2,0)</f>
        <v>4031.1959999999999</v>
      </c>
      <c r="DU10" s="18">
        <f>VLOOKUP(DS10,'Net_Schedule &amp; Net_Actual'!$A$1:$C$2107,3,0)</f>
        <v>4072.0729999999999</v>
      </c>
      <c r="DV10" s="19">
        <f>[2]Summary!$Y4</f>
        <v>26083.200000000044</v>
      </c>
      <c r="DW10" s="19">
        <f>DV10*200/1185.6</f>
        <v>4400.0000000000082</v>
      </c>
      <c r="DX10" s="19">
        <f>DW10/24</f>
        <v>183.33333333333368</v>
      </c>
      <c r="DY10" s="19">
        <f>DW10*(1-1.2%)*(1-12%)</f>
        <v>3825.5360000000069</v>
      </c>
      <c r="DZ10" s="19">
        <f>[2]Summary!$Z4</f>
        <v>590.77499999999998</v>
      </c>
    </row>
    <row r="11" spans="1:130" ht="15.95" customHeight="1" x14ac:dyDescent="0.2">
      <c r="A11" s="15"/>
      <c r="B11" s="16">
        <v>2</v>
      </c>
      <c r="C11" s="17">
        <f>C10+1</f>
        <v>42796</v>
      </c>
      <c r="D11" s="18">
        <f>VLOOKUP(C11,'Net_Schedule &amp; Net_Actual'!$A$1:$C$2107,2,0)</f>
        <v>3951.73</v>
      </c>
      <c r="E11" s="18">
        <f>VLOOKUP(C11,'Net_Schedule &amp; Net_Actual'!$A$1:$C$2107,3,0)</f>
        <v>4264.8</v>
      </c>
      <c r="F11" s="19">
        <f>[1]Sheet1!$B104</f>
        <v>0</v>
      </c>
      <c r="G11" s="19">
        <f t="shared" ref="G11:G40" si="7">F11*200/1185.6</f>
        <v>0</v>
      </c>
      <c r="H11" s="19">
        <f t="shared" ref="H11:H40" si="8">G11/24</f>
        <v>0</v>
      </c>
      <c r="I11" s="19">
        <f t="shared" ref="I11:I40" si="9">G11*(1-1.2%)*(1-12%)</f>
        <v>0</v>
      </c>
      <c r="J11" s="19">
        <f>[1]Sheet1!$C104</f>
        <v>0</v>
      </c>
      <c r="K11" s="15"/>
      <c r="L11" s="16">
        <v>2</v>
      </c>
      <c r="M11" s="17">
        <f>M10+1</f>
        <v>42827</v>
      </c>
      <c r="N11" s="18">
        <f>VLOOKUP(M11,'Net_Schedule &amp; Net_Actual'!$A$1:$C$2107,2,0)</f>
        <v>12614.352999999999</v>
      </c>
      <c r="O11" s="18">
        <f>VLOOKUP(M11,'Net_Schedule &amp; Net_Actual'!$A$1:$C$2107,3,0)</f>
        <v>13530.4</v>
      </c>
      <c r="P11" s="19">
        <f>'[2]APRIL 2017'!$B104</f>
        <v>23712</v>
      </c>
      <c r="Q11" s="19">
        <f t="shared" ref="Q11:Q40" si="10">P11*200/1185.6</f>
        <v>4000.0000000000005</v>
      </c>
      <c r="R11" s="19">
        <f t="shared" ref="R11:R40" si="11">Q11/24</f>
        <v>166.66666666666669</v>
      </c>
      <c r="S11" s="19">
        <f t="shared" ref="S11:S40" si="12">Q11*(1-1.2%)*(1-12%)</f>
        <v>3477.76</v>
      </c>
      <c r="T11" s="19">
        <f>'[2]APRIL 2017'!$C104</f>
        <v>1738.862500000002</v>
      </c>
      <c r="U11" s="15"/>
      <c r="V11" s="16">
        <v>2</v>
      </c>
      <c r="W11" s="17">
        <f>W10+1</f>
        <v>42857</v>
      </c>
      <c r="X11" s="18">
        <f>VLOOKUP(W11,'Net_Schedule &amp; Net_Actual'!$A$1:$C$2107,2,0)</f>
        <v>11118.596</v>
      </c>
      <c r="Y11" s="18">
        <f>VLOOKUP(W11,'Net_Schedule &amp; Net_Actual'!$A$1:$C$2107,3,0)</f>
        <v>11332.509</v>
      </c>
      <c r="Z11" s="19">
        <f>'[2]MAY 2017'!$B104</f>
        <v>28454.400000000045</v>
      </c>
      <c r="AA11" s="19">
        <f t="shared" ref="AA11:AA40" si="13">Z11*200/1185.6</f>
        <v>4800.0000000000082</v>
      </c>
      <c r="AB11" s="19">
        <f t="shared" ref="AB11:AB40" si="14">AA11/24</f>
        <v>200.00000000000034</v>
      </c>
      <c r="AC11" s="19">
        <f t="shared" ref="AC11:AC40" si="15">AA11*(1-1.2%)*(1-12%)</f>
        <v>4173.3120000000072</v>
      </c>
      <c r="AD11" s="19">
        <f>'[2]MAY 2017'!$C104</f>
        <v>1746.0950000000016</v>
      </c>
      <c r="AE11" s="15"/>
      <c r="AF11" s="16">
        <v>2</v>
      </c>
      <c r="AG11" s="17">
        <f>AG10+1</f>
        <v>42888</v>
      </c>
      <c r="AH11" s="18">
        <f>VLOOKUP(AG11,'Net_Schedule &amp; Net_Actual'!$A$1:$C$2107,2,0)</f>
        <v>18488.367999999999</v>
      </c>
      <c r="AI11" s="18">
        <f>VLOOKUP(AG11,'Net_Schedule &amp; Net_Actual'!$A$1:$C$2107,3,0)</f>
        <v>18775.127</v>
      </c>
      <c r="AJ11" s="19">
        <f>'[2]JUNE 2017'!$B104</f>
        <v>28800</v>
      </c>
      <c r="AK11" s="19">
        <f t="shared" ref="AK11:AK40" si="16">AJ11*200/1185.6</f>
        <v>4858.2995951417006</v>
      </c>
      <c r="AL11" s="19">
        <f t="shared" ref="AL11:AL40" si="17">AK11/24</f>
        <v>202.42914979757086</v>
      </c>
      <c r="AM11" s="19">
        <f t="shared" ref="AM11:AM40" si="18">AK11*(1-1.2%)*(1-12%)</f>
        <v>4224</v>
      </c>
      <c r="AN11" s="19">
        <f>'[2]JUNE 2017'!$C104</f>
        <v>2667.6474999999955</v>
      </c>
      <c r="AO11" s="15"/>
      <c r="AP11" s="16">
        <v>2</v>
      </c>
      <c r="AQ11" s="17">
        <f>AQ10+1</f>
        <v>42918</v>
      </c>
      <c r="AR11" s="18">
        <f>VLOOKUP(AQ11,'Net_Schedule &amp; Net_Actual'!$A$1:$C$2107,2,0)</f>
        <v>16543.236000000001</v>
      </c>
      <c r="AS11" s="18">
        <f>VLOOKUP(AQ11,'Net_Schedule &amp; Net_Actual'!$A$1:$C$2107,3,0)</f>
        <v>17003.345000000001</v>
      </c>
      <c r="AT11" s="19">
        <f>'[2]JULY 2017'!$B104</f>
        <v>28800</v>
      </c>
      <c r="AU11" s="19">
        <f t="shared" ref="AU11:AU40" si="19">AT11*200/1185.6</f>
        <v>4858.2995951417006</v>
      </c>
      <c r="AV11" s="19">
        <f t="shared" ref="AV11:AV40" si="20">AU11/24</f>
        <v>202.42914979757086</v>
      </c>
      <c r="AW11" s="19">
        <f t="shared" ref="AW11:AW40" si="21">AU11*(1-1.2%)*(1-12%)</f>
        <v>4224</v>
      </c>
      <c r="AX11" s="19">
        <f>'[2]JULY 2017'!$C104</f>
        <v>3093.3599999999969</v>
      </c>
      <c r="AY11" s="15"/>
      <c r="AZ11" s="16">
        <v>2</v>
      </c>
      <c r="BA11" s="17">
        <f>BA10+1</f>
        <v>42949</v>
      </c>
      <c r="BB11" s="18">
        <f>VLOOKUP(BA11,'Net_Schedule &amp; Net_Actual'!$A$1:$C$2107,2,0)</f>
        <v>21094.519</v>
      </c>
      <c r="BC11" s="18">
        <f>VLOOKUP(BA11,'Net_Schedule &amp; Net_Actual'!$A$1:$C$2107,3,0)</f>
        <v>21336.073</v>
      </c>
      <c r="BD11" s="19">
        <f>'[2]AUGUST 2017'!$B104</f>
        <v>31680</v>
      </c>
      <c r="BE11" s="19">
        <f t="shared" si="0"/>
        <v>5280</v>
      </c>
      <c r="BF11" s="19">
        <f t="shared" ref="BF11:BF40" si="22">BE11/24</f>
        <v>220</v>
      </c>
      <c r="BG11" s="19">
        <f t="shared" ref="BG11:BG40" si="23">BE11*(1-1.2%)*(1-12%)</f>
        <v>4590.6432000000004</v>
      </c>
      <c r="BH11" s="19">
        <f>'[2]AUGUST 2017'!$C104</f>
        <v>3093.3599999999969</v>
      </c>
      <c r="BI11" s="15"/>
      <c r="BJ11" s="16">
        <v>2</v>
      </c>
      <c r="BK11" s="17">
        <f>BK10+1</f>
        <v>42980</v>
      </c>
      <c r="BL11" s="18">
        <f>VLOOKUP(BK11,'Net_Schedule &amp; Net_Actual'!$A$1:$C$2107,2,0)</f>
        <v>20201.965</v>
      </c>
      <c r="BM11" s="18">
        <f>VLOOKUP(BK11,'Net_Schedule &amp; Net_Actual'!$A$1:$C$2107,3,0)</f>
        <v>21163.418000000001</v>
      </c>
      <c r="BN11" s="19">
        <f>'[2]SEPTEMBER 2017'!$B103</f>
        <v>31680</v>
      </c>
      <c r="BO11" s="19">
        <f t="shared" si="1"/>
        <v>5280</v>
      </c>
      <c r="BP11" s="19">
        <f t="shared" ref="BP11:BP40" si="24">BO11/24</f>
        <v>220</v>
      </c>
      <c r="BQ11" s="19">
        <f t="shared" ref="BQ11:BQ40" si="25">BO11*(1-1.2%)*(1-12%)</f>
        <v>4590.6432000000004</v>
      </c>
      <c r="BR11" s="19">
        <f>'[2]SEPTEMBER 2017'!$C103</f>
        <v>3093.5999999999949</v>
      </c>
      <c r="BS11" s="15"/>
      <c r="BT11" s="16">
        <v>2</v>
      </c>
      <c r="BU11" s="17">
        <f>BU10+1</f>
        <v>43010</v>
      </c>
      <c r="BV11" s="18">
        <f>VLOOKUP(BU11,'Net_Schedule &amp; Net_Actual'!$A$1:$C$2107,2,0)</f>
        <v>18858.758999999998</v>
      </c>
      <c r="BW11" s="18">
        <f>VLOOKUP(BU11,'Net_Schedule &amp; Net_Actual'!$A$1:$C$2107,3,0)</f>
        <v>18733.382000000001</v>
      </c>
      <c r="BX11" s="19">
        <f>'[2]OCTOBER 2017'!$B104</f>
        <v>31680</v>
      </c>
      <c r="BY11" s="19">
        <f t="shared" si="2"/>
        <v>5280</v>
      </c>
      <c r="BZ11" s="19">
        <f t="shared" ref="BZ11:BZ40" si="26">BY11/24</f>
        <v>220</v>
      </c>
      <c r="CA11" s="19">
        <f t="shared" ref="CA11:CA40" si="27">BY11*(1-1.2%)*(1-12%)</f>
        <v>4590.6432000000004</v>
      </c>
      <c r="CB11" s="19">
        <f>'[2]OCTOBER 2017'!$C104</f>
        <v>3093.5999999999949</v>
      </c>
      <c r="CC11" s="15"/>
      <c r="CD11" s="16">
        <v>2</v>
      </c>
      <c r="CE11" s="17">
        <f>CE10+1</f>
        <v>43041</v>
      </c>
      <c r="CF11" s="18">
        <f>VLOOKUP(CE11,'Net_Schedule &amp; Net_Actual'!$A$1:$C$2107,2,0)</f>
        <v>10568.788</v>
      </c>
      <c r="CG11" s="18">
        <f>VLOOKUP(CE11,'Net_Schedule &amp; Net_Actual'!$A$1:$C$2107,3,0)</f>
        <v>10895.853999999999</v>
      </c>
      <c r="CH11" s="19">
        <f>'[2]NOVEMBER 2017'!$B104</f>
        <v>31680</v>
      </c>
      <c r="CI11" s="19">
        <f t="shared" si="3"/>
        <v>5280</v>
      </c>
      <c r="CJ11" s="19">
        <f t="shared" ref="CJ11:CJ39" si="28">CI11/24</f>
        <v>220</v>
      </c>
      <c r="CK11" s="19">
        <f t="shared" ref="CK11:CK40" si="29">CI11*(1-1.2%)*(1-12%)</f>
        <v>4590.6432000000004</v>
      </c>
      <c r="CL11" s="19">
        <f>'[2]NOVEMBER 2017'!$C104</f>
        <v>1586.9024999999986</v>
      </c>
      <c r="CM11" s="15"/>
      <c r="CN11" s="16">
        <v>2</v>
      </c>
      <c r="CO11" s="17">
        <f>CO10+1</f>
        <v>43071</v>
      </c>
      <c r="CP11" s="18">
        <f>VLOOKUP(CO11,'Net_Schedule &amp; Net_Actual'!$A$1:$C$2107,2,0)</f>
        <v>6841.8040000000001</v>
      </c>
      <c r="CQ11" s="18">
        <f>VLOOKUP(CO11,'Net_Schedule &amp; Net_Actual'!$A$1:$C$2107,3,0)</f>
        <v>6815.7820000000002</v>
      </c>
      <c r="CR11" s="19">
        <f>[2]Summary!$S5</f>
        <v>26400</v>
      </c>
      <c r="CS11" s="19">
        <f t="shared" si="4"/>
        <v>4453.4412955465586</v>
      </c>
      <c r="CT11" s="19">
        <f t="shared" ref="CT11:CT40" si="30">CS11/24</f>
        <v>185.56005398110662</v>
      </c>
      <c r="CU11" s="19">
        <f t="shared" ref="CU11:CU40" si="31">CS11*(1-1.2%)*(1-12%)</f>
        <v>3872</v>
      </c>
      <c r="CV11" s="19">
        <f>[2]Summary!$T5</f>
        <v>1024.71</v>
      </c>
      <c r="CW11" s="15"/>
      <c r="CX11" s="16">
        <v>2</v>
      </c>
      <c r="CY11" s="17">
        <f>CY10+1</f>
        <v>43102</v>
      </c>
      <c r="CZ11" s="18">
        <f>VLOOKUP(CY11,'Net_Schedule &amp; Net_Actual'!$A$1:$C$2107,2,0)</f>
        <v>5082.2030000000004</v>
      </c>
      <c r="DA11" s="18">
        <f>VLOOKUP(CY11,'Net_Schedule &amp; Net_Actual'!$A$1:$C$2107,3,0)</f>
        <v>5118.1819999999998</v>
      </c>
      <c r="DB11" s="19">
        <f>'[2]JANUARY 2018'!$B105</f>
        <v>26400</v>
      </c>
      <c r="DC11" s="19">
        <f t="shared" si="5"/>
        <v>4453.4412955465586</v>
      </c>
      <c r="DD11" s="19">
        <f t="shared" ref="DD11:DD40" si="32">DC11/24</f>
        <v>185.56005398110662</v>
      </c>
      <c r="DE11" s="19">
        <f t="shared" ref="DE11:DE40" si="33">DC11*(1-1.2%)*(1-12%)</f>
        <v>3872</v>
      </c>
      <c r="DF11" s="19">
        <f>'[2]JANUARY 2018'!$C105</f>
        <v>748.86000000000024</v>
      </c>
      <c r="DG11" s="15"/>
      <c r="DH11" s="16">
        <v>2</v>
      </c>
      <c r="DI11" s="17">
        <f>DI10+1</f>
        <v>43133</v>
      </c>
      <c r="DJ11" s="18">
        <f>VLOOKUP(DI11,'Net_Schedule &amp; Net_Actual'!$A$1:$C$2107,2,0)</f>
        <v>3924.7640000000001</v>
      </c>
      <c r="DK11" s="18">
        <f>VLOOKUP(DI11,'Net_Schedule &amp; Net_Actual'!$A$1:$C$2107,3,0)</f>
        <v>3924.9450000000002</v>
      </c>
      <c r="DL11" s="19">
        <f>'[2]FEBURARY 2018'!$B104</f>
        <v>26400</v>
      </c>
      <c r="DM11" s="19">
        <f t="shared" si="6"/>
        <v>4453.4412955465586</v>
      </c>
      <c r="DN11" s="19">
        <f t="shared" ref="DN11:DN37" si="34">DM11/24</f>
        <v>185.56005398110662</v>
      </c>
      <c r="DO11" s="19">
        <f t="shared" ref="DO11:DO40" si="35">DM11*(1-1.2%)*(1-12%)</f>
        <v>3872</v>
      </c>
      <c r="DP11" s="19">
        <f>'[2]FEBURARY 2018'!$C104</f>
        <v>585.31999999999994</v>
      </c>
      <c r="DQ11" s="15"/>
      <c r="DR11" s="16">
        <v>2</v>
      </c>
      <c r="DS11" s="17">
        <f>DS10+1</f>
        <v>43161</v>
      </c>
      <c r="DT11" s="18">
        <f>VLOOKUP(DS11,'Net_Schedule &amp; Net_Actual'!$A$1:$C$2107,2,0)</f>
        <v>3471.7939999999999</v>
      </c>
      <c r="DU11" s="18">
        <f>VLOOKUP(DS11,'Net_Schedule &amp; Net_Actual'!$A$1:$C$2107,3,0)</f>
        <v>3646.4</v>
      </c>
      <c r="DV11" s="19">
        <f>[2]Summary!$Y5</f>
        <v>26083.200000000044</v>
      </c>
      <c r="DW11" s="19">
        <f t="shared" ref="DW11:DW40" si="36">DV11*200/1185.6</f>
        <v>4400.0000000000082</v>
      </c>
      <c r="DX11" s="19">
        <f t="shared" ref="DX11:DX40" si="37">DW11/24</f>
        <v>183.33333333333368</v>
      </c>
      <c r="DY11" s="19">
        <f t="shared" ref="DY11:DY40" si="38">DW11*(1-1.2%)*(1-12%)</f>
        <v>3825.5360000000069</v>
      </c>
      <c r="DZ11" s="19">
        <f>[2]Summary!$Z5</f>
        <v>577.0250000000002</v>
      </c>
    </row>
    <row r="12" spans="1:130" ht="15.95" customHeight="1" x14ac:dyDescent="0.2">
      <c r="A12" s="15"/>
      <c r="B12" s="16">
        <v>3</v>
      </c>
      <c r="C12" s="17">
        <f t="shared" ref="C12:C40" si="39">C11+1</f>
        <v>42797</v>
      </c>
      <c r="D12" s="18">
        <f>VLOOKUP(C12,'Net_Schedule &amp; Net_Actual'!$A$1:$C$2107,2,0)</f>
        <v>3926.2049999999999</v>
      </c>
      <c r="E12" s="18">
        <f>VLOOKUP(C12,'Net_Schedule &amp; Net_Actual'!$A$1:$C$2107,3,0)</f>
        <v>4513.7449999999999</v>
      </c>
      <c r="F12" s="19">
        <f>[1]Sheet1!$B105</f>
        <v>0</v>
      </c>
      <c r="G12" s="19">
        <f t="shared" si="7"/>
        <v>0</v>
      </c>
      <c r="H12" s="19">
        <f t="shared" si="8"/>
        <v>0</v>
      </c>
      <c r="I12" s="19">
        <f t="shared" si="9"/>
        <v>0</v>
      </c>
      <c r="J12" s="19">
        <f>[1]Sheet1!$C105</f>
        <v>0</v>
      </c>
      <c r="K12" s="15"/>
      <c r="L12" s="16">
        <v>3</v>
      </c>
      <c r="M12" s="17">
        <f t="shared" ref="M12:M39" si="40">M11+1</f>
        <v>42828</v>
      </c>
      <c r="N12" s="18">
        <f>VLOOKUP(M12,'Net_Schedule &amp; Net_Actual'!$A$1:$C$2107,2,0)</f>
        <v>7976.7420000000002</v>
      </c>
      <c r="O12" s="18">
        <f>VLOOKUP(M12,'Net_Schedule &amp; Net_Actual'!$A$1:$C$2107,3,0)</f>
        <v>8383.7819999999992</v>
      </c>
      <c r="P12" s="19">
        <f>'[2]APRIL 2017'!$B105</f>
        <v>23712</v>
      </c>
      <c r="Q12" s="19">
        <f t="shared" si="10"/>
        <v>4000.0000000000005</v>
      </c>
      <c r="R12" s="19">
        <f t="shared" si="11"/>
        <v>166.66666666666669</v>
      </c>
      <c r="S12" s="19">
        <f t="shared" si="12"/>
        <v>3477.76</v>
      </c>
      <c r="T12" s="19">
        <f>'[2]APRIL 2017'!$C105</f>
        <v>1807.6899999999991</v>
      </c>
      <c r="U12" s="15"/>
      <c r="V12" s="16">
        <v>3</v>
      </c>
      <c r="W12" s="17">
        <f t="shared" ref="W12:W40" si="41">W11+1</f>
        <v>42858</v>
      </c>
      <c r="X12" s="18">
        <f>VLOOKUP(W12,'Net_Schedule &amp; Net_Actual'!$A$1:$C$2107,2,0)</f>
        <v>12843.246999999999</v>
      </c>
      <c r="Y12" s="18">
        <f>VLOOKUP(W12,'Net_Schedule &amp; Net_Actual'!$A$1:$C$2107,3,0)</f>
        <v>12106.473</v>
      </c>
      <c r="Z12" s="19">
        <f>'[2]MAY 2017'!$B105</f>
        <v>28454.400000000045</v>
      </c>
      <c r="AA12" s="19">
        <f t="shared" si="13"/>
        <v>4800.0000000000082</v>
      </c>
      <c r="AB12" s="19">
        <f t="shared" si="14"/>
        <v>200.00000000000034</v>
      </c>
      <c r="AC12" s="19">
        <f t="shared" si="15"/>
        <v>4173.3120000000072</v>
      </c>
      <c r="AD12" s="19">
        <f>'[2]MAY 2017'!$C105</f>
        <v>1912.7424999999998</v>
      </c>
      <c r="AE12" s="15"/>
      <c r="AF12" s="16">
        <v>3</v>
      </c>
      <c r="AG12" s="17">
        <f t="shared" ref="AG12:AG39" si="42">AG11+1</f>
        <v>42889</v>
      </c>
      <c r="AH12" s="18">
        <f>VLOOKUP(AG12,'Net_Schedule &amp; Net_Actual'!$A$1:$C$2107,2,0)</f>
        <v>18791.169000000002</v>
      </c>
      <c r="AI12" s="18">
        <f>VLOOKUP(AG12,'Net_Schedule &amp; Net_Actual'!$A$1:$C$2107,3,0)</f>
        <v>18843.2</v>
      </c>
      <c r="AJ12" s="19">
        <f>'[2]JUNE 2017'!$B105</f>
        <v>28800</v>
      </c>
      <c r="AK12" s="19">
        <f t="shared" si="16"/>
        <v>4858.2995951417006</v>
      </c>
      <c r="AL12" s="19">
        <f t="shared" si="17"/>
        <v>202.42914979757086</v>
      </c>
      <c r="AM12" s="19">
        <f t="shared" si="18"/>
        <v>4224</v>
      </c>
      <c r="AN12" s="19">
        <f>'[2]JUNE 2017'!$C105</f>
        <v>2756.1600000000026</v>
      </c>
      <c r="AO12" s="15"/>
      <c r="AP12" s="16">
        <v>3</v>
      </c>
      <c r="AQ12" s="17">
        <f t="shared" ref="AQ12:AQ40" si="43">AQ11+1</f>
        <v>42919</v>
      </c>
      <c r="AR12" s="18">
        <f>VLOOKUP(AQ12,'Net_Schedule &amp; Net_Actual'!$A$1:$C$2107,2,0)</f>
        <v>20625.296999999999</v>
      </c>
      <c r="AS12" s="18">
        <f>VLOOKUP(AQ12,'Net_Schedule &amp; Net_Actual'!$A$1:$C$2107,3,0)</f>
        <v>20778.109</v>
      </c>
      <c r="AT12" s="19">
        <f>'[2]JULY 2017'!$B105</f>
        <v>28800</v>
      </c>
      <c r="AU12" s="19">
        <f t="shared" si="19"/>
        <v>4858.2995951417006</v>
      </c>
      <c r="AV12" s="19">
        <f t="shared" si="20"/>
        <v>202.42914979757086</v>
      </c>
      <c r="AW12" s="19">
        <f t="shared" si="21"/>
        <v>4224</v>
      </c>
      <c r="AX12" s="19">
        <f>'[2]JULY 2017'!$C105</f>
        <v>3093.3599999999969</v>
      </c>
      <c r="AY12" s="15"/>
      <c r="AZ12" s="16">
        <v>3</v>
      </c>
      <c r="BA12" s="17">
        <f t="shared" ref="BA12:BA40" si="44">BA11+1</f>
        <v>42950</v>
      </c>
      <c r="BB12" s="18">
        <f>VLOOKUP(BA12,'Net_Schedule &amp; Net_Actual'!$A$1:$C$2107,2,0)</f>
        <v>21015.791000000001</v>
      </c>
      <c r="BC12" s="18">
        <f>VLOOKUP(BA12,'Net_Schedule &amp; Net_Actual'!$A$1:$C$2107,3,0)</f>
        <v>21401.309000000001</v>
      </c>
      <c r="BD12" s="19">
        <f>'[2]AUGUST 2017'!$B105</f>
        <v>26400</v>
      </c>
      <c r="BE12" s="19">
        <f t="shared" si="0"/>
        <v>4453.4412955465586</v>
      </c>
      <c r="BF12" s="19">
        <f t="shared" si="22"/>
        <v>185.56005398110662</v>
      </c>
      <c r="BG12" s="19">
        <f t="shared" si="23"/>
        <v>3872</v>
      </c>
      <c r="BH12" s="19">
        <f>'[2]AUGUST 2017'!$C105</f>
        <v>3093.3599999999969</v>
      </c>
      <c r="BI12" s="15"/>
      <c r="BJ12" s="16">
        <v>3</v>
      </c>
      <c r="BK12" s="17">
        <f t="shared" ref="BK12:BK39" si="45">BK11+1</f>
        <v>42981</v>
      </c>
      <c r="BL12" s="18">
        <f>VLOOKUP(BK12,'Net_Schedule &amp; Net_Actual'!$A$1:$C$2107,2,0)</f>
        <v>21032.856</v>
      </c>
      <c r="BM12" s="18">
        <f>VLOOKUP(BK12,'Net_Schedule &amp; Net_Actual'!$A$1:$C$2107,3,0)</f>
        <v>21406.400000000001</v>
      </c>
      <c r="BN12" s="19">
        <f>'[2]SEPTEMBER 2017'!$B104</f>
        <v>31680</v>
      </c>
      <c r="BO12" s="19">
        <f t="shared" si="1"/>
        <v>5280</v>
      </c>
      <c r="BP12" s="19">
        <f t="shared" si="24"/>
        <v>220</v>
      </c>
      <c r="BQ12" s="19">
        <f t="shared" si="25"/>
        <v>4590.6432000000004</v>
      </c>
      <c r="BR12" s="19">
        <f>'[2]SEPTEMBER 2017'!$C104</f>
        <v>3093.5999999999949</v>
      </c>
      <c r="BS12" s="15"/>
      <c r="BT12" s="16">
        <v>3</v>
      </c>
      <c r="BU12" s="17">
        <f t="shared" ref="BU12:BU40" si="46">BU11+1</f>
        <v>43011</v>
      </c>
      <c r="BV12" s="18">
        <f>VLOOKUP(BU12,'Net_Schedule &amp; Net_Actual'!$A$1:$C$2107,2,0)</f>
        <v>20612.866000000002</v>
      </c>
      <c r="BW12" s="18">
        <f>VLOOKUP(BU12,'Net_Schedule &amp; Net_Actual'!$A$1:$C$2107,3,0)</f>
        <v>21339.200000000001</v>
      </c>
      <c r="BX12" s="19">
        <f>'[2]OCTOBER 2017'!$B105</f>
        <v>31680</v>
      </c>
      <c r="BY12" s="19">
        <f t="shared" si="2"/>
        <v>5280</v>
      </c>
      <c r="BZ12" s="19">
        <f t="shared" si="26"/>
        <v>220</v>
      </c>
      <c r="CA12" s="19">
        <f t="shared" si="27"/>
        <v>4590.6432000000004</v>
      </c>
      <c r="CB12" s="19">
        <f>'[2]OCTOBER 2017'!$C105</f>
        <v>3093.5999999999949</v>
      </c>
      <c r="CC12" s="15"/>
      <c r="CD12" s="16">
        <v>3</v>
      </c>
      <c r="CE12" s="17">
        <f t="shared" ref="CE12:CE39" si="47">CE11+1</f>
        <v>43042</v>
      </c>
      <c r="CF12" s="18">
        <f>VLOOKUP(CE12,'Net_Schedule &amp; Net_Actual'!$A$1:$C$2107,2,0)</f>
        <v>11446.186</v>
      </c>
      <c r="CG12" s="18">
        <f>VLOOKUP(CE12,'Net_Schedule &amp; Net_Actual'!$A$1:$C$2107,3,0)</f>
        <v>11701.745000000001</v>
      </c>
      <c r="CH12" s="19">
        <f>'[2]NOVEMBER 2017'!$B105</f>
        <v>31680</v>
      </c>
      <c r="CI12" s="19">
        <f t="shared" si="3"/>
        <v>5280</v>
      </c>
      <c r="CJ12" s="19">
        <f t="shared" si="28"/>
        <v>220</v>
      </c>
      <c r="CK12" s="19">
        <f t="shared" si="29"/>
        <v>4590.6432000000004</v>
      </c>
      <c r="CL12" s="19">
        <f>'[2]NOVEMBER 2017'!$C105</f>
        <v>1679.2874999999983</v>
      </c>
      <c r="CM12" s="15"/>
      <c r="CN12" s="16">
        <v>3</v>
      </c>
      <c r="CO12" s="17">
        <f t="shared" ref="CO12:CO40" si="48">CO11+1</f>
        <v>43072</v>
      </c>
      <c r="CP12" s="18">
        <f>VLOOKUP(CO12,'Net_Schedule &amp; Net_Actual'!$A$1:$C$2107,2,0)</f>
        <v>5848.7960000000003</v>
      </c>
      <c r="CQ12" s="18">
        <f>VLOOKUP(CO12,'Net_Schedule &amp; Net_Actual'!$A$1:$C$2107,3,0)</f>
        <v>5987.7820000000002</v>
      </c>
      <c r="CR12" s="19">
        <f>[2]Summary!$S6</f>
        <v>26400</v>
      </c>
      <c r="CS12" s="19">
        <f t="shared" si="4"/>
        <v>4453.4412955465586</v>
      </c>
      <c r="CT12" s="19">
        <f t="shared" si="30"/>
        <v>185.56005398110662</v>
      </c>
      <c r="CU12" s="19">
        <f t="shared" si="31"/>
        <v>3872</v>
      </c>
      <c r="CV12" s="19">
        <f>[2]Summary!$T6</f>
        <v>865.87750000000051</v>
      </c>
      <c r="CW12" s="15"/>
      <c r="CX12" s="16">
        <v>3</v>
      </c>
      <c r="CY12" s="17">
        <f t="shared" ref="CY12:CY40" si="49">CY11+1</f>
        <v>43103</v>
      </c>
      <c r="CZ12" s="18">
        <f>VLOOKUP(CY12,'Net_Schedule &amp; Net_Actual'!$A$1:$C$2107,2,0)</f>
        <v>4624.8850000000002</v>
      </c>
      <c r="DA12" s="18">
        <f>VLOOKUP(CY12,'Net_Schedule &amp; Net_Actual'!$A$1:$C$2107,3,0)</f>
        <v>4686.6909999999998</v>
      </c>
      <c r="DB12" s="19">
        <f>'[2]JANUARY 2018'!$B106</f>
        <v>26400</v>
      </c>
      <c r="DC12" s="19">
        <f t="shared" si="5"/>
        <v>4453.4412955465586</v>
      </c>
      <c r="DD12" s="19">
        <f t="shared" si="32"/>
        <v>185.56005398110662</v>
      </c>
      <c r="DE12" s="19">
        <f t="shared" si="33"/>
        <v>3872</v>
      </c>
      <c r="DF12" s="19">
        <f>'[2]JANUARY 2018'!$C106</f>
        <v>664.13750000000016</v>
      </c>
      <c r="DG12" s="15"/>
      <c r="DH12" s="16">
        <v>3</v>
      </c>
      <c r="DI12" s="17">
        <f t="shared" ref="DI12:DI37" si="50">DI11+1</f>
        <v>43134</v>
      </c>
      <c r="DJ12" s="18">
        <f>VLOOKUP(DI12,'Net_Schedule &amp; Net_Actual'!$A$1:$C$2107,2,0)</f>
        <v>4809.5559999999996</v>
      </c>
      <c r="DK12" s="18">
        <f>VLOOKUP(DI12,'Net_Schedule &amp; Net_Actual'!$A$1:$C$2107,3,0)</f>
        <v>4804.2179999999998</v>
      </c>
      <c r="DL12" s="19">
        <f>'[2]FEBURARY 2018'!$B105</f>
        <v>26400</v>
      </c>
      <c r="DM12" s="19">
        <f t="shared" si="6"/>
        <v>4453.4412955465586</v>
      </c>
      <c r="DN12" s="19">
        <f t="shared" si="34"/>
        <v>185.56005398110662</v>
      </c>
      <c r="DO12" s="19">
        <f t="shared" si="35"/>
        <v>3872</v>
      </c>
      <c r="DP12" s="19">
        <f>'[2]FEBURARY 2018'!$C105</f>
        <v>720.16</v>
      </c>
      <c r="DQ12" s="15"/>
      <c r="DR12" s="16">
        <v>3</v>
      </c>
      <c r="DS12" s="17">
        <f t="shared" ref="DS12:DS40" si="51">DS11+1</f>
        <v>43162</v>
      </c>
      <c r="DT12" s="18">
        <f>VLOOKUP(DS12,'Net_Schedule &amp; Net_Actual'!$A$1:$C$2107,2,0)</f>
        <v>4384.2690000000002</v>
      </c>
      <c r="DU12" s="18">
        <f>VLOOKUP(DS12,'Net_Schedule &amp; Net_Actual'!$A$1:$C$2107,3,0)</f>
        <v>4699.9269999999997</v>
      </c>
      <c r="DV12" s="19">
        <f>[2]Summary!$Y6</f>
        <v>26083.200000000044</v>
      </c>
      <c r="DW12" s="19">
        <f t="shared" si="36"/>
        <v>4400.0000000000082</v>
      </c>
      <c r="DX12" s="19">
        <f t="shared" si="37"/>
        <v>183.33333333333368</v>
      </c>
      <c r="DY12" s="19">
        <f t="shared" si="38"/>
        <v>3825.5360000000069</v>
      </c>
      <c r="DZ12" s="19">
        <f>[2]Summary!$Z6</f>
        <v>635.255</v>
      </c>
    </row>
    <row r="13" spans="1:130" ht="15.95" customHeight="1" x14ac:dyDescent="0.2">
      <c r="A13" s="15"/>
      <c r="B13" s="16">
        <v>4</v>
      </c>
      <c r="C13" s="17">
        <f t="shared" si="39"/>
        <v>42798</v>
      </c>
      <c r="D13" s="18">
        <f>VLOOKUP(C13,'Net_Schedule &amp; Net_Actual'!$A$1:$C$2107,2,0)</f>
        <v>5730.02</v>
      </c>
      <c r="E13" s="18">
        <f>VLOOKUP(C13,'Net_Schedule &amp; Net_Actual'!$A$1:$C$2107,3,0)</f>
        <v>5637.9639999999999</v>
      </c>
      <c r="F13" s="19">
        <f>[1]Sheet1!$B106</f>
        <v>14227.200000000023</v>
      </c>
      <c r="G13" s="19">
        <f t="shared" si="7"/>
        <v>2400.0000000000041</v>
      </c>
      <c r="H13" s="19">
        <f t="shared" si="8"/>
        <v>100.00000000000017</v>
      </c>
      <c r="I13" s="19">
        <f>G13*(1-1.2%)*(1-12%)</f>
        <v>2086.6560000000036</v>
      </c>
      <c r="J13" s="19">
        <f>[1]Sheet1!$C106</f>
        <v>681.03000000000031</v>
      </c>
      <c r="K13" s="15"/>
      <c r="L13" s="16">
        <v>4</v>
      </c>
      <c r="M13" s="17">
        <f t="shared" si="40"/>
        <v>42829</v>
      </c>
      <c r="N13" s="18">
        <f>VLOOKUP(M13,'Net_Schedule &amp; Net_Actual'!$A$1:$C$2107,2,0)</f>
        <v>8299.125</v>
      </c>
      <c r="O13" s="18">
        <f>VLOOKUP(M13,'Net_Schedule &amp; Net_Actual'!$A$1:$C$2107,3,0)</f>
        <v>7524.0730000000003</v>
      </c>
      <c r="P13" s="19">
        <f>'[2]APRIL 2017'!$B106</f>
        <v>23712</v>
      </c>
      <c r="Q13" s="19">
        <f t="shared" si="10"/>
        <v>4000.0000000000005</v>
      </c>
      <c r="R13" s="19">
        <f t="shared" si="11"/>
        <v>166.66666666666669</v>
      </c>
      <c r="S13" s="19">
        <f t="shared" si="12"/>
        <v>3477.76</v>
      </c>
      <c r="T13" s="19">
        <f>'[2]APRIL 2017'!$C106</f>
        <v>1655.5324999999987</v>
      </c>
      <c r="U13" s="15"/>
      <c r="V13" s="16">
        <v>4</v>
      </c>
      <c r="W13" s="17">
        <f t="shared" si="41"/>
        <v>42859</v>
      </c>
      <c r="X13" s="18">
        <f>VLOOKUP(W13,'Net_Schedule &amp; Net_Actual'!$A$1:$C$2107,2,0)</f>
        <v>11657.716</v>
      </c>
      <c r="Y13" s="18">
        <f>VLOOKUP(W13,'Net_Schedule &amp; Net_Actual'!$A$1:$C$2107,3,0)</f>
        <v>11586.982</v>
      </c>
      <c r="Z13" s="19">
        <f>'[2]MAY 2017'!$B106</f>
        <v>28800</v>
      </c>
      <c r="AA13" s="19">
        <f t="shared" si="13"/>
        <v>4858.2995951417006</v>
      </c>
      <c r="AB13" s="19">
        <f t="shared" si="14"/>
        <v>202.42914979757086</v>
      </c>
      <c r="AC13" s="19">
        <f t="shared" si="15"/>
        <v>4224</v>
      </c>
      <c r="AD13" s="19">
        <f>'[2]MAY 2017'!$C106</f>
        <v>1651.9325000000013</v>
      </c>
      <c r="AE13" s="15"/>
      <c r="AF13" s="16">
        <v>4</v>
      </c>
      <c r="AG13" s="17">
        <f t="shared" si="42"/>
        <v>42890</v>
      </c>
      <c r="AH13" s="18">
        <f>VLOOKUP(AG13,'Net_Schedule &amp; Net_Actual'!$A$1:$C$2107,2,0)</f>
        <v>18791.169000000002</v>
      </c>
      <c r="AI13" s="18">
        <f>VLOOKUP(AG13,'Net_Schedule &amp; Net_Actual'!$A$1:$C$2107,3,0)</f>
        <v>18874.982</v>
      </c>
      <c r="AJ13" s="19">
        <f>'[2]JUNE 2017'!$B106</f>
        <v>28800</v>
      </c>
      <c r="AK13" s="19">
        <f t="shared" si="16"/>
        <v>4858.2995951417006</v>
      </c>
      <c r="AL13" s="19">
        <f t="shared" si="17"/>
        <v>202.42914979757086</v>
      </c>
      <c r="AM13" s="19">
        <f t="shared" si="18"/>
        <v>4224</v>
      </c>
      <c r="AN13" s="19">
        <f>'[2]JUNE 2017'!$C106</f>
        <v>2756.1600000000026</v>
      </c>
      <c r="AO13" s="15"/>
      <c r="AP13" s="16">
        <v>4</v>
      </c>
      <c r="AQ13" s="17">
        <f t="shared" si="43"/>
        <v>42920</v>
      </c>
      <c r="AR13" s="18">
        <f>VLOOKUP(AQ13,'Net_Schedule &amp; Net_Actual'!$A$1:$C$2107,2,0)</f>
        <v>20965.3</v>
      </c>
      <c r="AS13" s="18">
        <f>VLOOKUP(AQ13,'Net_Schedule &amp; Net_Actual'!$A$1:$C$2107,3,0)</f>
        <v>21078.036</v>
      </c>
      <c r="AT13" s="19">
        <f>'[2]JULY 2017'!$B106</f>
        <v>28800</v>
      </c>
      <c r="AU13" s="19">
        <f t="shared" si="19"/>
        <v>4858.2995951417006</v>
      </c>
      <c r="AV13" s="19">
        <f t="shared" si="20"/>
        <v>202.42914979757086</v>
      </c>
      <c r="AW13" s="19">
        <f t="shared" si="21"/>
        <v>4224</v>
      </c>
      <c r="AX13" s="19">
        <f>'[2]JULY 2017'!$C106</f>
        <v>3093.3599999999969</v>
      </c>
      <c r="AY13" s="15"/>
      <c r="AZ13" s="16">
        <v>4</v>
      </c>
      <c r="BA13" s="17">
        <f t="shared" si="44"/>
        <v>42951</v>
      </c>
      <c r="BB13" s="18">
        <f>VLOOKUP(BA13,'Net_Schedule &amp; Net_Actual'!$A$1:$C$2107,2,0)</f>
        <v>21060.769</v>
      </c>
      <c r="BC13" s="18">
        <f>VLOOKUP(BA13,'Net_Schedule &amp; Net_Actual'!$A$1:$C$2107,3,0)</f>
        <v>21495.345000000001</v>
      </c>
      <c r="BD13" s="19">
        <f>'[2]AUGUST 2017'!$B106</f>
        <v>26400</v>
      </c>
      <c r="BE13" s="19">
        <f t="shared" si="0"/>
        <v>4453.4412955465586</v>
      </c>
      <c r="BF13" s="19">
        <f t="shared" si="22"/>
        <v>185.56005398110662</v>
      </c>
      <c r="BG13" s="19">
        <f t="shared" si="23"/>
        <v>3872</v>
      </c>
      <c r="BH13" s="19">
        <f>'[2]AUGUST 2017'!$C106</f>
        <v>3093.3599999999969</v>
      </c>
      <c r="BI13" s="15"/>
      <c r="BJ13" s="16">
        <v>4</v>
      </c>
      <c r="BK13" s="17">
        <f t="shared" si="45"/>
        <v>42982</v>
      </c>
      <c r="BL13" s="18">
        <f>VLOOKUP(BK13,'Net_Schedule &amp; Net_Actual'!$A$1:$C$2107,2,0)</f>
        <v>21063.609</v>
      </c>
      <c r="BM13" s="18">
        <f>VLOOKUP(BK13,'Net_Schedule &amp; Net_Actual'!$A$1:$C$2107,3,0)</f>
        <v>21425.599999999999</v>
      </c>
      <c r="BN13" s="19">
        <f>'[2]SEPTEMBER 2017'!$B105</f>
        <v>31680</v>
      </c>
      <c r="BO13" s="19">
        <f t="shared" si="1"/>
        <v>5280</v>
      </c>
      <c r="BP13" s="19">
        <f t="shared" si="24"/>
        <v>220</v>
      </c>
      <c r="BQ13" s="19">
        <f t="shared" si="25"/>
        <v>4590.6432000000004</v>
      </c>
      <c r="BR13" s="19">
        <f>'[2]SEPTEMBER 2017'!$C105</f>
        <v>3093.5999999999949</v>
      </c>
      <c r="BS13" s="15"/>
      <c r="BT13" s="16">
        <v>4</v>
      </c>
      <c r="BU13" s="17">
        <f t="shared" si="46"/>
        <v>43012</v>
      </c>
      <c r="BV13" s="18">
        <f>VLOOKUP(BU13,'Net_Schedule &amp; Net_Actual'!$A$1:$C$2107,2,0)</f>
        <v>21095.108</v>
      </c>
      <c r="BW13" s="18">
        <f>VLOOKUP(BU13,'Net_Schedule &amp; Net_Actual'!$A$1:$C$2107,3,0)</f>
        <v>21547.491000000002</v>
      </c>
      <c r="BX13" s="19">
        <f>'[2]OCTOBER 2017'!$B106</f>
        <v>31680</v>
      </c>
      <c r="BY13" s="19">
        <f t="shared" si="2"/>
        <v>5280</v>
      </c>
      <c r="BZ13" s="19">
        <f t="shared" si="26"/>
        <v>220</v>
      </c>
      <c r="CA13" s="19">
        <f t="shared" si="27"/>
        <v>4590.6432000000004</v>
      </c>
      <c r="CB13" s="19">
        <f>'[2]OCTOBER 2017'!$C106</f>
        <v>3093.5999999999949</v>
      </c>
      <c r="CC13" s="15"/>
      <c r="CD13" s="16">
        <v>4</v>
      </c>
      <c r="CE13" s="17">
        <f t="shared" si="47"/>
        <v>43043</v>
      </c>
      <c r="CF13" s="18">
        <f>VLOOKUP(CE13,'Net_Schedule &amp; Net_Actual'!$A$1:$C$2107,2,0)</f>
        <v>10868.213</v>
      </c>
      <c r="CG13" s="18">
        <f>VLOOKUP(CE13,'Net_Schedule &amp; Net_Actual'!$A$1:$C$2107,3,0)</f>
        <v>11121.018</v>
      </c>
      <c r="CH13" s="19">
        <f>'[2]NOVEMBER 2017'!$B106</f>
        <v>31680</v>
      </c>
      <c r="CI13" s="19">
        <f t="shared" si="3"/>
        <v>5280</v>
      </c>
      <c r="CJ13" s="19">
        <f t="shared" si="28"/>
        <v>220</v>
      </c>
      <c r="CK13" s="19">
        <f t="shared" si="29"/>
        <v>4590.6432000000004</v>
      </c>
      <c r="CL13" s="19">
        <f>'[2]NOVEMBER 2017'!$C106</f>
        <v>1594.192499999999</v>
      </c>
      <c r="CM13" s="15"/>
      <c r="CN13" s="16">
        <v>4</v>
      </c>
      <c r="CO13" s="17">
        <f t="shared" si="48"/>
        <v>43073</v>
      </c>
      <c r="CP13" s="18">
        <f>VLOOKUP(CO13,'Net_Schedule &amp; Net_Actual'!$A$1:$C$2107,2,0)</f>
        <v>7809.9570000000003</v>
      </c>
      <c r="CQ13" s="18">
        <f>VLOOKUP(CO13,'Net_Schedule &amp; Net_Actual'!$A$1:$C$2107,3,0)</f>
        <v>7844.1450000000004</v>
      </c>
      <c r="CR13" s="19">
        <f>[2]Summary!$S7</f>
        <v>26400</v>
      </c>
      <c r="CS13" s="19">
        <f t="shared" si="4"/>
        <v>4453.4412955465586</v>
      </c>
      <c r="CT13" s="19">
        <f t="shared" si="30"/>
        <v>185.56005398110662</v>
      </c>
      <c r="CU13" s="19">
        <f t="shared" si="31"/>
        <v>3872</v>
      </c>
      <c r="CV13" s="19">
        <f>[2]Summary!$T7</f>
        <v>1158.3425000000002</v>
      </c>
      <c r="CW13" s="15"/>
      <c r="CX13" s="16">
        <v>4</v>
      </c>
      <c r="CY13" s="17">
        <f t="shared" si="49"/>
        <v>43104</v>
      </c>
      <c r="CZ13" s="18">
        <f>VLOOKUP(CY13,'Net_Schedule &amp; Net_Actual'!$A$1:$C$2107,2,0)</f>
        <v>4483.085</v>
      </c>
      <c r="DA13" s="18">
        <f>VLOOKUP(CY13,'Net_Schedule &amp; Net_Actual'!$A$1:$C$2107,3,0)</f>
        <v>4472.9449999999997</v>
      </c>
      <c r="DB13" s="19">
        <f>'[2]JANUARY 2018'!$B107</f>
        <v>26400</v>
      </c>
      <c r="DC13" s="19">
        <f t="shared" si="5"/>
        <v>4453.4412955465586</v>
      </c>
      <c r="DD13" s="19">
        <f t="shared" si="32"/>
        <v>185.56005398110662</v>
      </c>
      <c r="DE13" s="19">
        <f t="shared" si="33"/>
        <v>3872</v>
      </c>
      <c r="DF13" s="19">
        <f>'[2]JANUARY 2018'!$C107</f>
        <v>656.96249999999986</v>
      </c>
      <c r="DG13" s="15"/>
      <c r="DH13" s="16">
        <v>4</v>
      </c>
      <c r="DI13" s="17">
        <f t="shared" si="50"/>
        <v>43135</v>
      </c>
      <c r="DJ13" s="18">
        <f>VLOOKUP(DI13,'Net_Schedule &amp; Net_Actual'!$A$1:$C$2107,2,0)</f>
        <v>3958.2890000000002</v>
      </c>
      <c r="DK13" s="18">
        <f>VLOOKUP(DI13,'Net_Schedule &amp; Net_Actual'!$A$1:$C$2107,3,0)</f>
        <v>3988.4360000000001</v>
      </c>
      <c r="DL13" s="19">
        <f>'[2]FEBURARY 2018'!$B106</f>
        <v>26400</v>
      </c>
      <c r="DM13" s="19">
        <f t="shared" si="6"/>
        <v>4453.4412955465586</v>
      </c>
      <c r="DN13" s="19">
        <f t="shared" si="34"/>
        <v>185.56005398110662</v>
      </c>
      <c r="DO13" s="19">
        <f t="shared" si="35"/>
        <v>3872</v>
      </c>
      <c r="DP13" s="19">
        <f>'[2]FEBURARY 2018'!$C106</f>
        <v>585.13</v>
      </c>
      <c r="DQ13" s="15"/>
      <c r="DR13" s="16">
        <v>4</v>
      </c>
      <c r="DS13" s="17">
        <f t="shared" si="51"/>
        <v>43163</v>
      </c>
      <c r="DT13" s="18">
        <f>VLOOKUP(DS13,'Net_Schedule &amp; Net_Actual'!$A$1:$C$2107,2,0)</f>
        <v>4669.3559999999998</v>
      </c>
      <c r="DU13" s="18">
        <f>VLOOKUP(DS13,'Net_Schedule &amp; Net_Actual'!$A$1:$C$2107,3,0)</f>
        <v>4929.8180000000002</v>
      </c>
      <c r="DV13" s="19">
        <f>[2]Summary!$Y7</f>
        <v>26083.200000000044</v>
      </c>
      <c r="DW13" s="19">
        <f t="shared" si="36"/>
        <v>4400.0000000000082</v>
      </c>
      <c r="DX13" s="19">
        <f t="shared" si="37"/>
        <v>183.33333333333368</v>
      </c>
      <c r="DY13" s="19">
        <f t="shared" si="38"/>
        <v>3825.5360000000069</v>
      </c>
      <c r="DZ13" s="19">
        <f>[2]Summary!$Z7</f>
        <v>705.40250000000015</v>
      </c>
    </row>
    <row r="14" spans="1:130" ht="15.95" customHeight="1" x14ac:dyDescent="0.2">
      <c r="A14" s="15"/>
      <c r="B14" s="16">
        <v>5</v>
      </c>
      <c r="C14" s="17">
        <f t="shared" si="39"/>
        <v>42799</v>
      </c>
      <c r="D14" s="18">
        <f>VLOOKUP(C14,'Net_Schedule &amp; Net_Actual'!$A$1:$C$2107,2,0)</f>
        <v>4193.6580000000004</v>
      </c>
      <c r="E14" s="18">
        <f>VLOOKUP(C14,'Net_Schedule &amp; Net_Actual'!$A$1:$C$2107,3,0)</f>
        <v>4067.5639999999999</v>
      </c>
      <c r="F14" s="19">
        <f>[1]Sheet1!$B107</f>
        <v>14227.200000000023</v>
      </c>
      <c r="G14" s="19">
        <f t="shared" si="7"/>
        <v>2400.0000000000041</v>
      </c>
      <c r="H14" s="19">
        <f t="shared" si="8"/>
        <v>100.00000000000017</v>
      </c>
      <c r="I14" s="19">
        <f t="shared" si="9"/>
        <v>2086.6560000000036</v>
      </c>
      <c r="J14" s="19">
        <f>[1]Sheet1!$C107</f>
        <v>695.52000000000032</v>
      </c>
      <c r="K14" s="15"/>
      <c r="L14" s="16">
        <v>5</v>
      </c>
      <c r="M14" s="17">
        <f t="shared" si="40"/>
        <v>42830</v>
      </c>
      <c r="N14" s="18">
        <f>VLOOKUP(M14,'Net_Schedule &amp; Net_Actual'!$A$1:$C$2107,2,0)</f>
        <v>9171.7150000000001</v>
      </c>
      <c r="O14" s="18">
        <f>VLOOKUP(M14,'Net_Schedule &amp; Net_Actual'!$A$1:$C$2107,3,0)</f>
        <v>9366.9089999999997</v>
      </c>
      <c r="P14" s="19">
        <f>'[2]APRIL 2017'!$B107</f>
        <v>14227.200000000023</v>
      </c>
      <c r="Q14" s="19">
        <f t="shared" si="10"/>
        <v>2400.0000000000041</v>
      </c>
      <c r="R14" s="19">
        <f t="shared" si="11"/>
        <v>100.00000000000017</v>
      </c>
      <c r="S14" s="19">
        <f t="shared" si="12"/>
        <v>2086.6560000000036</v>
      </c>
      <c r="T14" s="19">
        <f>'[2]APRIL 2017'!$C107</f>
        <v>1369.3049999999989</v>
      </c>
      <c r="U14" s="15"/>
      <c r="V14" s="16">
        <v>5</v>
      </c>
      <c r="W14" s="17">
        <f t="shared" si="41"/>
        <v>42860</v>
      </c>
      <c r="X14" s="18">
        <f>VLOOKUP(W14,'Net_Schedule &amp; Net_Actual'!$A$1:$C$2107,2,0)</f>
        <v>12252.441999999999</v>
      </c>
      <c r="Y14" s="18">
        <f>VLOOKUP(W14,'Net_Schedule &amp; Net_Actual'!$A$1:$C$2107,3,0)</f>
        <v>12925.6</v>
      </c>
      <c r="Z14" s="19">
        <f>'[2]MAY 2017'!$B107</f>
        <v>28800</v>
      </c>
      <c r="AA14" s="19">
        <f t="shared" si="13"/>
        <v>4858.2995951417006</v>
      </c>
      <c r="AB14" s="19">
        <f t="shared" si="14"/>
        <v>202.42914979757086</v>
      </c>
      <c r="AC14" s="19">
        <f t="shared" si="15"/>
        <v>4224</v>
      </c>
      <c r="AD14" s="19">
        <f>'[2]MAY 2017'!$C107</f>
        <v>1720.7550000000017</v>
      </c>
      <c r="AE14" s="15"/>
      <c r="AF14" s="16">
        <v>5</v>
      </c>
      <c r="AG14" s="17">
        <f t="shared" si="42"/>
        <v>42891</v>
      </c>
      <c r="AH14" s="18">
        <f>VLOOKUP(AG14,'Net_Schedule &amp; Net_Actual'!$A$1:$C$2107,2,0)</f>
        <v>17781.403999999999</v>
      </c>
      <c r="AI14" s="18">
        <f>VLOOKUP(AG14,'Net_Schedule &amp; Net_Actual'!$A$1:$C$2107,3,0)</f>
        <v>18083.054</v>
      </c>
      <c r="AJ14" s="19">
        <f>'[2]JUNE 2017'!$B107</f>
        <v>28800</v>
      </c>
      <c r="AK14" s="19">
        <f t="shared" si="16"/>
        <v>4858.2995951417006</v>
      </c>
      <c r="AL14" s="19">
        <f t="shared" si="17"/>
        <v>202.42914979757086</v>
      </c>
      <c r="AM14" s="19">
        <f t="shared" si="18"/>
        <v>4224</v>
      </c>
      <c r="AN14" s="19">
        <f>'[2]JUNE 2017'!$C107</f>
        <v>2756.1600000000026</v>
      </c>
      <c r="AO14" s="15"/>
      <c r="AP14" s="16">
        <v>5</v>
      </c>
      <c r="AQ14" s="17">
        <f t="shared" si="43"/>
        <v>42921</v>
      </c>
      <c r="AR14" s="18">
        <f>VLOOKUP(AQ14,'Net_Schedule &amp; Net_Actual'!$A$1:$C$2107,2,0)</f>
        <v>21094.007000000001</v>
      </c>
      <c r="AS14" s="18">
        <f>VLOOKUP(AQ14,'Net_Schedule &amp; Net_Actual'!$A$1:$C$2107,3,0)</f>
        <v>21160.291000000001</v>
      </c>
      <c r="AT14" s="19">
        <f>'[2]JULY 2017'!$B107</f>
        <v>28800</v>
      </c>
      <c r="AU14" s="19">
        <f t="shared" si="19"/>
        <v>4858.2995951417006</v>
      </c>
      <c r="AV14" s="19">
        <f t="shared" si="20"/>
        <v>202.42914979757086</v>
      </c>
      <c r="AW14" s="19">
        <f t="shared" si="21"/>
        <v>4224</v>
      </c>
      <c r="AX14" s="19">
        <f>'[2]JULY 2017'!$C107</f>
        <v>3093.3599999999969</v>
      </c>
      <c r="AY14" s="15"/>
      <c r="AZ14" s="16">
        <v>5</v>
      </c>
      <c r="BA14" s="17">
        <f t="shared" si="44"/>
        <v>42952</v>
      </c>
      <c r="BB14" s="18">
        <f>VLOOKUP(BA14,'Net_Schedule &amp; Net_Actual'!$A$1:$C$2107,2,0)</f>
        <v>21094.519</v>
      </c>
      <c r="BC14" s="18">
        <f>VLOOKUP(BA14,'Net_Schedule &amp; Net_Actual'!$A$1:$C$2107,3,0)</f>
        <v>21602.182000000001</v>
      </c>
      <c r="BD14" s="19">
        <f>'[2]AUGUST 2017'!$B107</f>
        <v>26400</v>
      </c>
      <c r="BE14" s="19">
        <f t="shared" si="0"/>
        <v>4453.4412955465586</v>
      </c>
      <c r="BF14" s="19">
        <f t="shared" si="22"/>
        <v>185.56005398110662</v>
      </c>
      <c r="BG14" s="19">
        <f t="shared" si="23"/>
        <v>3872</v>
      </c>
      <c r="BH14" s="19">
        <f>'[2]AUGUST 2017'!$C107</f>
        <v>3093.3599999999969</v>
      </c>
      <c r="BI14" s="15"/>
      <c r="BJ14" s="16">
        <v>5</v>
      </c>
      <c r="BK14" s="17">
        <f t="shared" si="45"/>
        <v>42983</v>
      </c>
      <c r="BL14" s="18">
        <f>VLOOKUP(BK14,'Net_Schedule &amp; Net_Actual'!$A$1:$C$2107,2,0)</f>
        <v>14622.954</v>
      </c>
      <c r="BM14" s="18">
        <f>VLOOKUP(BK14,'Net_Schedule &amp; Net_Actual'!$A$1:$C$2107,3,0)</f>
        <v>15079.853999999999</v>
      </c>
      <c r="BN14" s="19">
        <f>'[2]SEPTEMBER 2017'!$B106</f>
        <v>31680</v>
      </c>
      <c r="BO14" s="19">
        <f t="shared" si="1"/>
        <v>5280</v>
      </c>
      <c r="BP14" s="19">
        <f t="shared" si="24"/>
        <v>220</v>
      </c>
      <c r="BQ14" s="19">
        <f t="shared" si="25"/>
        <v>4590.6432000000004</v>
      </c>
      <c r="BR14" s="19">
        <f>'[2]SEPTEMBER 2017'!$C106</f>
        <v>2255.7499999999973</v>
      </c>
      <c r="BS14" s="15"/>
      <c r="BT14" s="16">
        <v>5</v>
      </c>
      <c r="BU14" s="17">
        <f t="shared" si="46"/>
        <v>43013</v>
      </c>
      <c r="BV14" s="18">
        <f>VLOOKUP(BU14,'Net_Schedule &amp; Net_Actual'!$A$1:$C$2107,2,0)</f>
        <v>21095.108</v>
      </c>
      <c r="BW14" s="18">
        <f>VLOOKUP(BU14,'Net_Schedule &amp; Net_Actual'!$A$1:$C$2107,3,0)</f>
        <v>21567.708999999999</v>
      </c>
      <c r="BX14" s="19">
        <f>'[2]OCTOBER 2017'!$B107</f>
        <v>31680</v>
      </c>
      <c r="BY14" s="19">
        <f t="shared" si="2"/>
        <v>5280</v>
      </c>
      <c r="BZ14" s="19">
        <f t="shared" si="26"/>
        <v>220</v>
      </c>
      <c r="CA14" s="19">
        <f t="shared" si="27"/>
        <v>4590.6432000000004</v>
      </c>
      <c r="CB14" s="19">
        <f>'[2]OCTOBER 2017'!$C107</f>
        <v>3093.5999999999949</v>
      </c>
      <c r="CC14" s="15"/>
      <c r="CD14" s="16">
        <v>5</v>
      </c>
      <c r="CE14" s="17">
        <f t="shared" si="47"/>
        <v>43044</v>
      </c>
      <c r="CF14" s="18">
        <f>VLOOKUP(CE14,'Net_Schedule &amp; Net_Actual'!$A$1:$C$2107,2,0)</f>
        <v>10518.245999999999</v>
      </c>
      <c r="CG14" s="18">
        <f>VLOOKUP(CE14,'Net_Schedule &amp; Net_Actual'!$A$1:$C$2107,3,0)</f>
        <v>10662.982</v>
      </c>
      <c r="CH14" s="19">
        <f>'[2]NOVEMBER 2017'!$B107</f>
        <v>31680</v>
      </c>
      <c r="CI14" s="19">
        <f t="shared" si="3"/>
        <v>5280</v>
      </c>
      <c r="CJ14" s="19">
        <f t="shared" si="28"/>
        <v>220</v>
      </c>
      <c r="CK14" s="19">
        <f t="shared" si="29"/>
        <v>4590.6432000000004</v>
      </c>
      <c r="CL14" s="19">
        <f>'[2]NOVEMBER 2017'!$C107</f>
        <v>1542.827500000001</v>
      </c>
      <c r="CM14" s="15"/>
      <c r="CN14" s="16">
        <v>5</v>
      </c>
      <c r="CO14" s="17">
        <f t="shared" si="48"/>
        <v>43074</v>
      </c>
      <c r="CP14" s="18">
        <f>VLOOKUP(CO14,'Net_Schedule &amp; Net_Actual'!$A$1:$C$2107,2,0)</f>
        <v>7179.3680000000004</v>
      </c>
      <c r="CQ14" s="18">
        <f>VLOOKUP(CO14,'Net_Schedule &amp; Net_Actual'!$A$1:$C$2107,3,0)</f>
        <v>7236.8729999999996</v>
      </c>
      <c r="CR14" s="19">
        <f>[2]Summary!$S8</f>
        <v>26400</v>
      </c>
      <c r="CS14" s="19">
        <f t="shared" si="4"/>
        <v>4453.4412955465586</v>
      </c>
      <c r="CT14" s="19">
        <f t="shared" si="30"/>
        <v>185.56005398110662</v>
      </c>
      <c r="CU14" s="19">
        <f t="shared" si="31"/>
        <v>3872</v>
      </c>
      <c r="CV14" s="19">
        <f>[2]Summary!$T8</f>
        <v>1024.2800000000002</v>
      </c>
      <c r="CW14" s="15"/>
      <c r="CX14" s="16">
        <v>5</v>
      </c>
      <c r="CY14" s="17">
        <f t="shared" si="49"/>
        <v>43105</v>
      </c>
      <c r="CZ14" s="18">
        <f>VLOOKUP(CY14,'Net_Schedule &amp; Net_Actual'!$A$1:$C$2107,2,0)</f>
        <v>4646.3149999999996</v>
      </c>
      <c r="DA14" s="18">
        <f>VLOOKUP(CY14,'Net_Schedule &amp; Net_Actual'!$A$1:$C$2107,3,0)</f>
        <v>4757.6729999999998</v>
      </c>
      <c r="DB14" s="19">
        <f>'[2]JANUARY 2018'!$B108</f>
        <v>26400</v>
      </c>
      <c r="DC14" s="19">
        <f t="shared" si="5"/>
        <v>4453.4412955465586</v>
      </c>
      <c r="DD14" s="19">
        <f t="shared" si="32"/>
        <v>185.56005398110662</v>
      </c>
      <c r="DE14" s="19">
        <f t="shared" si="33"/>
        <v>3872</v>
      </c>
      <c r="DF14" s="19">
        <f>'[2]JANUARY 2018'!$C108</f>
        <v>659.68000000000018</v>
      </c>
      <c r="DG14" s="15"/>
      <c r="DH14" s="16">
        <v>5</v>
      </c>
      <c r="DI14" s="17">
        <f t="shared" si="50"/>
        <v>43136</v>
      </c>
      <c r="DJ14" s="18">
        <f>VLOOKUP(DI14,'Net_Schedule &amp; Net_Actual'!$A$1:$C$2107,2,0)</f>
        <v>4872.38</v>
      </c>
      <c r="DK14" s="18">
        <f>VLOOKUP(DI14,'Net_Schedule &amp; Net_Actual'!$A$1:$C$2107,3,0)</f>
        <v>4822.6180000000004</v>
      </c>
      <c r="DL14" s="19">
        <f>'[2]FEBURARY 2018'!$B107</f>
        <v>26400</v>
      </c>
      <c r="DM14" s="19">
        <f t="shared" si="6"/>
        <v>4453.4412955465586</v>
      </c>
      <c r="DN14" s="19">
        <f t="shared" si="34"/>
        <v>185.56005398110662</v>
      </c>
      <c r="DO14" s="19">
        <f t="shared" si="35"/>
        <v>3872</v>
      </c>
      <c r="DP14" s="19">
        <f>'[2]FEBURARY 2018'!$C107</f>
        <v>720</v>
      </c>
      <c r="DQ14" s="15"/>
      <c r="DR14" s="16">
        <v>5</v>
      </c>
      <c r="DS14" s="17">
        <f t="shared" si="51"/>
        <v>43164</v>
      </c>
      <c r="DT14" s="18">
        <f>VLOOKUP(DS14,'Net_Schedule &amp; Net_Actual'!$A$1:$C$2107,2,0)</f>
        <v>4454.7129999999997</v>
      </c>
      <c r="DU14" s="18">
        <f>VLOOKUP(DS14,'Net_Schedule &amp; Net_Actual'!$A$1:$C$2107,3,0)</f>
        <v>4659.7820000000002</v>
      </c>
      <c r="DV14" s="19">
        <f>[2]Summary!$Y8</f>
        <v>26083.200000000044</v>
      </c>
      <c r="DW14" s="19">
        <f t="shared" si="36"/>
        <v>4400.0000000000082</v>
      </c>
      <c r="DX14" s="19">
        <f t="shared" si="37"/>
        <v>183.33333333333368</v>
      </c>
      <c r="DY14" s="19">
        <f t="shared" si="38"/>
        <v>3825.5360000000069</v>
      </c>
      <c r="DZ14" s="19">
        <f>[2]Summary!$Z8</f>
        <v>652.83999999999992</v>
      </c>
    </row>
    <row r="15" spans="1:130" ht="15.95" customHeight="1" x14ac:dyDescent="0.2">
      <c r="A15" s="15"/>
      <c r="B15" s="16">
        <v>6</v>
      </c>
      <c r="C15" s="17">
        <f t="shared" si="39"/>
        <v>42800</v>
      </c>
      <c r="D15" s="18">
        <f>VLOOKUP(C15,'Net_Schedule &amp; Net_Actual'!$A$1:$C$2107,2,0)</f>
        <v>3873.6880000000001</v>
      </c>
      <c r="E15" s="18">
        <f>VLOOKUP(C15,'Net_Schedule &amp; Net_Actual'!$A$1:$C$2107,3,0)</f>
        <v>3911.491</v>
      </c>
      <c r="F15" s="19">
        <f>[1]Sheet1!$B108</f>
        <v>14227.200000000023</v>
      </c>
      <c r="G15" s="19">
        <f t="shared" si="7"/>
        <v>2400.0000000000041</v>
      </c>
      <c r="H15" s="19">
        <f t="shared" si="8"/>
        <v>100.00000000000017</v>
      </c>
      <c r="I15" s="19">
        <f t="shared" si="9"/>
        <v>2086.6560000000036</v>
      </c>
      <c r="J15" s="19">
        <f>[1]Sheet1!$C108</f>
        <v>550.62000000000023</v>
      </c>
      <c r="K15" s="15"/>
      <c r="L15" s="16">
        <v>6</v>
      </c>
      <c r="M15" s="17">
        <f t="shared" si="40"/>
        <v>42831</v>
      </c>
      <c r="N15" s="18">
        <f>VLOOKUP(M15,'Net_Schedule &amp; Net_Actual'!$A$1:$C$2107,2,0)</f>
        <v>10272.933000000001</v>
      </c>
      <c r="O15" s="18">
        <f>VLOOKUP(M15,'Net_Schedule &amp; Net_Actual'!$A$1:$C$2107,3,0)</f>
        <v>11490.036</v>
      </c>
      <c r="P15" s="19">
        <f>'[2]APRIL 2017'!$B108</f>
        <v>15649.920000000031</v>
      </c>
      <c r="Q15" s="19">
        <f t="shared" si="10"/>
        <v>2640.0000000000055</v>
      </c>
      <c r="R15" s="19">
        <f t="shared" si="11"/>
        <v>110.00000000000023</v>
      </c>
      <c r="S15" s="19">
        <f t="shared" si="12"/>
        <v>2295.3216000000048</v>
      </c>
      <c r="T15" s="19">
        <f>'[2]APRIL 2017'!$C108</f>
        <v>1584.5400000000016</v>
      </c>
      <c r="U15" s="15"/>
      <c r="V15" s="16">
        <v>6</v>
      </c>
      <c r="W15" s="17">
        <f t="shared" si="41"/>
        <v>42861</v>
      </c>
      <c r="X15" s="18">
        <f>VLOOKUP(W15,'Net_Schedule &amp; Net_Actual'!$A$1:$C$2107,2,0)</f>
        <v>13238.423000000001</v>
      </c>
      <c r="Y15" s="18">
        <f>VLOOKUP(W15,'Net_Schedule &amp; Net_Actual'!$A$1:$C$2107,3,0)</f>
        <v>12816.509</v>
      </c>
      <c r="Z15" s="19">
        <f>'[2]MAY 2017'!$B108</f>
        <v>28800</v>
      </c>
      <c r="AA15" s="19">
        <f t="shared" si="13"/>
        <v>4858.2995951417006</v>
      </c>
      <c r="AB15" s="19">
        <f t="shared" si="14"/>
        <v>202.42914979757086</v>
      </c>
      <c r="AC15" s="19">
        <f t="shared" si="15"/>
        <v>4224</v>
      </c>
      <c r="AD15" s="19">
        <f>'[2]MAY 2017'!$C108</f>
        <v>1974.3400000000015</v>
      </c>
      <c r="AE15" s="15"/>
      <c r="AF15" s="16">
        <v>6</v>
      </c>
      <c r="AG15" s="17">
        <f t="shared" si="42"/>
        <v>42892</v>
      </c>
      <c r="AH15" s="18">
        <f>VLOOKUP(AG15,'Net_Schedule &amp; Net_Actual'!$A$1:$C$2107,2,0)</f>
        <v>18788.003000000001</v>
      </c>
      <c r="AI15" s="18">
        <f>VLOOKUP(AG15,'Net_Schedule &amp; Net_Actual'!$A$1:$C$2107,3,0)</f>
        <v>17363.635999999999</v>
      </c>
      <c r="AJ15" s="19">
        <f>'[2]JUNE 2017'!$B108</f>
        <v>28800</v>
      </c>
      <c r="AK15" s="19">
        <f t="shared" si="16"/>
        <v>4858.2995951417006</v>
      </c>
      <c r="AL15" s="19">
        <f t="shared" si="17"/>
        <v>202.42914979757086</v>
      </c>
      <c r="AM15" s="19">
        <f t="shared" si="18"/>
        <v>4224</v>
      </c>
      <c r="AN15" s="19">
        <f>'[2]JUNE 2017'!$C108</f>
        <v>2756.1600000000026</v>
      </c>
      <c r="AO15" s="15"/>
      <c r="AP15" s="16">
        <v>6</v>
      </c>
      <c r="AQ15" s="17">
        <f t="shared" si="43"/>
        <v>42922</v>
      </c>
      <c r="AR15" s="18">
        <f>VLOOKUP(AQ15,'Net_Schedule &amp; Net_Actual'!$A$1:$C$2107,2,0)</f>
        <v>21094.007000000001</v>
      </c>
      <c r="AS15" s="18">
        <f>VLOOKUP(AQ15,'Net_Schedule &amp; Net_Actual'!$A$1:$C$2107,3,0)</f>
        <v>21176</v>
      </c>
      <c r="AT15" s="19">
        <f>'[2]JULY 2017'!$B108</f>
        <v>28800</v>
      </c>
      <c r="AU15" s="19">
        <f t="shared" si="19"/>
        <v>4858.2995951417006</v>
      </c>
      <c r="AV15" s="19">
        <f t="shared" si="20"/>
        <v>202.42914979757086</v>
      </c>
      <c r="AW15" s="19">
        <f t="shared" si="21"/>
        <v>4224</v>
      </c>
      <c r="AX15" s="19">
        <f>'[2]JULY 2017'!$C108</f>
        <v>3093.3599999999969</v>
      </c>
      <c r="AY15" s="15"/>
      <c r="AZ15" s="16">
        <v>6</v>
      </c>
      <c r="BA15" s="17">
        <f t="shared" si="44"/>
        <v>42953</v>
      </c>
      <c r="BB15" s="18">
        <f>VLOOKUP(BA15,'Net_Schedule &amp; Net_Actual'!$A$1:$C$2107,2,0)</f>
        <v>21094.519</v>
      </c>
      <c r="BC15" s="18">
        <f>VLOOKUP(BA15,'Net_Schedule &amp; Net_Actual'!$A$1:$C$2107,3,0)</f>
        <v>21569.382000000001</v>
      </c>
      <c r="BD15" s="19">
        <f>'[2]AUGUST 2017'!$B108</f>
        <v>26400</v>
      </c>
      <c r="BE15" s="19">
        <f t="shared" si="0"/>
        <v>4453.4412955465586</v>
      </c>
      <c r="BF15" s="19">
        <f t="shared" si="22"/>
        <v>185.56005398110662</v>
      </c>
      <c r="BG15" s="19">
        <f t="shared" si="23"/>
        <v>3872</v>
      </c>
      <c r="BH15" s="19">
        <f>'[2]AUGUST 2017'!$C108</f>
        <v>3093.3599999999969</v>
      </c>
      <c r="BI15" s="15"/>
      <c r="BJ15" s="16">
        <v>6</v>
      </c>
      <c r="BK15" s="17">
        <f t="shared" si="45"/>
        <v>42984</v>
      </c>
      <c r="BL15" s="18">
        <f>VLOOKUP(BK15,'Net_Schedule &amp; Net_Actual'!$A$1:$C$2107,2,0)</f>
        <v>21086.398000000001</v>
      </c>
      <c r="BM15" s="18">
        <f>VLOOKUP(BK15,'Net_Schedule &amp; Net_Actual'!$A$1:$C$2107,3,0)</f>
        <v>21607.781999999999</v>
      </c>
      <c r="BN15" s="19">
        <f>'[2]SEPTEMBER 2017'!$B107</f>
        <v>31680</v>
      </c>
      <c r="BO15" s="19">
        <f t="shared" si="1"/>
        <v>5280</v>
      </c>
      <c r="BP15" s="19">
        <f t="shared" si="24"/>
        <v>220</v>
      </c>
      <c r="BQ15" s="19">
        <f t="shared" si="25"/>
        <v>4590.6432000000004</v>
      </c>
      <c r="BR15" s="19">
        <f>'[2]SEPTEMBER 2017'!$C107</f>
        <v>3093.5999999999949</v>
      </c>
      <c r="BS15" s="15"/>
      <c r="BT15" s="16">
        <v>6</v>
      </c>
      <c r="BU15" s="17">
        <f t="shared" si="46"/>
        <v>43014</v>
      </c>
      <c r="BV15" s="18">
        <f>VLOOKUP(BU15,'Net_Schedule &amp; Net_Actual'!$A$1:$C$2107,2,0)</f>
        <v>21095.108</v>
      </c>
      <c r="BW15" s="18">
        <f>VLOOKUP(BU15,'Net_Schedule &amp; Net_Actual'!$A$1:$C$2107,3,0)</f>
        <v>21596.508999999998</v>
      </c>
      <c r="BX15" s="19">
        <f>'[2]OCTOBER 2017'!$B108</f>
        <v>31680</v>
      </c>
      <c r="BY15" s="19">
        <f t="shared" si="2"/>
        <v>5280</v>
      </c>
      <c r="BZ15" s="19">
        <f t="shared" si="26"/>
        <v>220</v>
      </c>
      <c r="CA15" s="19">
        <f t="shared" si="27"/>
        <v>4590.6432000000004</v>
      </c>
      <c r="CB15" s="19">
        <f>'[2]OCTOBER 2017'!$C108</f>
        <v>3093.5999999999949</v>
      </c>
      <c r="CC15" s="15"/>
      <c r="CD15" s="16">
        <v>6</v>
      </c>
      <c r="CE15" s="17">
        <f t="shared" si="47"/>
        <v>43045</v>
      </c>
      <c r="CF15" s="18">
        <f>VLOOKUP(CE15,'Net_Schedule &amp; Net_Actual'!$A$1:$C$2107,2,0)</f>
        <v>10134.974</v>
      </c>
      <c r="CG15" s="18">
        <f>VLOOKUP(CE15,'Net_Schedule &amp; Net_Actual'!$A$1:$C$2107,3,0)</f>
        <v>10682.835999999999</v>
      </c>
      <c r="CH15" s="19">
        <f>'[2]NOVEMBER 2017'!$B108</f>
        <v>31680</v>
      </c>
      <c r="CI15" s="19">
        <f t="shared" si="3"/>
        <v>5280</v>
      </c>
      <c r="CJ15" s="19">
        <f t="shared" si="28"/>
        <v>220</v>
      </c>
      <c r="CK15" s="19">
        <f t="shared" si="29"/>
        <v>4590.6432000000004</v>
      </c>
      <c r="CL15" s="19">
        <f>'[2]NOVEMBER 2017'!$C108</f>
        <v>1487.0300000000013</v>
      </c>
      <c r="CM15" s="15"/>
      <c r="CN15" s="16">
        <v>6</v>
      </c>
      <c r="CO15" s="17">
        <f t="shared" si="48"/>
        <v>43075</v>
      </c>
      <c r="CP15" s="18">
        <f>VLOOKUP(CO15,'Net_Schedule &amp; Net_Actual'!$A$1:$C$2107,2,0)</f>
        <v>7143.8379999999997</v>
      </c>
      <c r="CQ15" s="18">
        <f>VLOOKUP(CO15,'Net_Schedule &amp; Net_Actual'!$A$1:$C$2107,3,0)</f>
        <v>7063.5640000000003</v>
      </c>
      <c r="CR15" s="19">
        <f>[2]Summary!$S9</f>
        <v>26400</v>
      </c>
      <c r="CS15" s="19">
        <f t="shared" si="4"/>
        <v>4453.4412955465586</v>
      </c>
      <c r="CT15" s="19">
        <f t="shared" si="30"/>
        <v>185.56005398110662</v>
      </c>
      <c r="CU15" s="19">
        <f t="shared" si="31"/>
        <v>3872</v>
      </c>
      <c r="CV15" s="19">
        <f>[2]Summary!$T9</f>
        <v>1090.8050000000003</v>
      </c>
      <c r="CW15" s="15"/>
      <c r="CX15" s="16">
        <v>6</v>
      </c>
      <c r="CY15" s="17">
        <f t="shared" si="49"/>
        <v>43106</v>
      </c>
      <c r="CZ15" s="18">
        <f>VLOOKUP(CY15,'Net_Schedule &amp; Net_Actual'!$A$1:$C$2107,2,0)</f>
        <v>4613.4250000000002</v>
      </c>
      <c r="DA15" s="18">
        <f>VLOOKUP(CY15,'Net_Schedule &amp; Net_Actual'!$A$1:$C$2107,3,0)</f>
        <v>4707.8540000000003</v>
      </c>
      <c r="DB15" s="19">
        <f>'[2]JANUARY 2018'!$B109</f>
        <v>26400</v>
      </c>
      <c r="DC15" s="19">
        <f t="shared" si="5"/>
        <v>4453.4412955465586</v>
      </c>
      <c r="DD15" s="19">
        <f t="shared" si="32"/>
        <v>185.56005398110662</v>
      </c>
      <c r="DE15" s="19">
        <f t="shared" si="33"/>
        <v>3872</v>
      </c>
      <c r="DF15" s="19">
        <f>'[2]JANUARY 2018'!$C109</f>
        <v>676.6149999999999</v>
      </c>
      <c r="DG15" s="15"/>
      <c r="DH15" s="16">
        <v>6</v>
      </c>
      <c r="DI15" s="17">
        <f t="shared" si="50"/>
        <v>43137</v>
      </c>
      <c r="DJ15" s="18">
        <f>VLOOKUP(DI15,'Net_Schedule &amp; Net_Actual'!$A$1:$C$2107,2,0)</f>
        <v>3925.049</v>
      </c>
      <c r="DK15" s="18">
        <f>VLOOKUP(DI15,'Net_Schedule &amp; Net_Actual'!$A$1:$C$2107,3,0)</f>
        <v>3944.145</v>
      </c>
      <c r="DL15" s="19">
        <f>'[2]FEBURARY 2018'!$B108</f>
        <v>26400</v>
      </c>
      <c r="DM15" s="19">
        <f t="shared" si="6"/>
        <v>4453.4412955465586</v>
      </c>
      <c r="DN15" s="19">
        <f t="shared" si="34"/>
        <v>185.56005398110662</v>
      </c>
      <c r="DO15" s="19">
        <f t="shared" si="35"/>
        <v>3872</v>
      </c>
      <c r="DP15" s="19">
        <f>'[2]FEBURARY 2018'!$C108</f>
        <v>585</v>
      </c>
      <c r="DQ15" s="15"/>
      <c r="DR15" s="16">
        <v>6</v>
      </c>
      <c r="DS15" s="17">
        <f t="shared" si="51"/>
        <v>43165</v>
      </c>
      <c r="DT15" s="18">
        <f>VLOOKUP(DS15,'Net_Schedule &amp; Net_Actual'!$A$1:$C$2107,2,0)</f>
        <v>5807.72</v>
      </c>
      <c r="DU15" s="18">
        <f>VLOOKUP(DS15,'Net_Schedule &amp; Net_Actual'!$A$1:$C$2107,3,0)</f>
        <v>6114.473</v>
      </c>
      <c r="DV15" s="19">
        <f>[2]Summary!$Y9</f>
        <v>26083.200000000044</v>
      </c>
      <c r="DW15" s="19">
        <f t="shared" si="36"/>
        <v>4400.0000000000082</v>
      </c>
      <c r="DX15" s="19">
        <f t="shared" si="37"/>
        <v>183.33333333333368</v>
      </c>
      <c r="DY15" s="19">
        <f t="shared" si="38"/>
        <v>3825.5360000000069</v>
      </c>
      <c r="DZ15" s="19">
        <f>[2]Summary!$Z9</f>
        <v>701.62500000000034</v>
      </c>
    </row>
    <row r="16" spans="1:130" ht="15.95" customHeight="1" x14ac:dyDescent="0.2">
      <c r="A16" s="15"/>
      <c r="B16" s="16">
        <v>7</v>
      </c>
      <c r="C16" s="17">
        <f t="shared" si="39"/>
        <v>42801</v>
      </c>
      <c r="D16" s="18">
        <f>VLOOKUP(C16,'Net_Schedule &amp; Net_Actual'!$A$1:$C$2107,2,0)</f>
        <v>5240.5079999999998</v>
      </c>
      <c r="E16" s="18">
        <f>VLOOKUP(C16,'Net_Schedule &amp; Net_Actual'!$A$1:$C$2107,3,0)</f>
        <v>5394.3270000000002</v>
      </c>
      <c r="F16" s="19">
        <f>[1]Sheet1!$B109</f>
        <v>14227.200000000023</v>
      </c>
      <c r="G16" s="19">
        <f t="shared" si="7"/>
        <v>2400.0000000000041</v>
      </c>
      <c r="H16" s="19">
        <f t="shared" si="8"/>
        <v>100.00000000000017</v>
      </c>
      <c r="I16" s="19">
        <f t="shared" si="9"/>
        <v>2086.6560000000036</v>
      </c>
      <c r="J16" s="19">
        <f>[1]Sheet1!$C109</f>
        <v>738.99000000000012</v>
      </c>
      <c r="K16" s="15"/>
      <c r="L16" s="16">
        <v>7</v>
      </c>
      <c r="M16" s="17">
        <f t="shared" si="40"/>
        <v>42832</v>
      </c>
      <c r="N16" s="18">
        <f>VLOOKUP(M16,'Net_Schedule &amp; Net_Actual'!$A$1:$C$2107,2,0)</f>
        <v>4653.07</v>
      </c>
      <c r="O16" s="18">
        <f>VLOOKUP(M16,'Net_Schedule &amp; Net_Actual'!$A$1:$C$2107,3,0)</f>
        <v>5199.7820000000002</v>
      </c>
      <c r="P16" s="19">
        <f>'[2]APRIL 2017'!$B109</f>
        <v>15649.920000000031</v>
      </c>
      <c r="Q16" s="19">
        <f t="shared" si="10"/>
        <v>2640.0000000000055</v>
      </c>
      <c r="R16" s="19">
        <f t="shared" si="11"/>
        <v>110.00000000000023</v>
      </c>
      <c r="S16" s="19">
        <f t="shared" si="12"/>
        <v>2295.3216000000048</v>
      </c>
      <c r="T16" s="19">
        <f>'[2]APRIL 2017'!$C109</f>
        <v>1207.8150000000003</v>
      </c>
      <c r="U16" s="15"/>
      <c r="V16" s="16">
        <v>7</v>
      </c>
      <c r="W16" s="17">
        <f t="shared" si="41"/>
        <v>42862</v>
      </c>
      <c r="X16" s="18">
        <f>VLOOKUP(W16,'Net_Schedule &amp; Net_Actual'!$A$1:$C$2107,2,0)</f>
        <v>10833.746999999999</v>
      </c>
      <c r="Y16" s="18">
        <f>VLOOKUP(W16,'Net_Schedule &amp; Net_Actual'!$A$1:$C$2107,3,0)</f>
        <v>10866.618</v>
      </c>
      <c r="Z16" s="19">
        <f>'[2]MAY 2017'!$B109</f>
        <v>28800</v>
      </c>
      <c r="AA16" s="19">
        <f t="shared" si="13"/>
        <v>4858.2995951417006</v>
      </c>
      <c r="AB16" s="19">
        <f t="shared" si="14"/>
        <v>202.42914979757086</v>
      </c>
      <c r="AC16" s="19">
        <f t="shared" si="15"/>
        <v>4224</v>
      </c>
      <c r="AD16" s="19">
        <f>'[2]MAY 2017'!$C109</f>
        <v>1706.2450000000019</v>
      </c>
      <c r="AE16" s="15"/>
      <c r="AF16" s="16">
        <v>7</v>
      </c>
      <c r="AG16" s="17">
        <f t="shared" si="42"/>
        <v>42893</v>
      </c>
      <c r="AH16" s="18">
        <f>VLOOKUP(AG16,'Net_Schedule &amp; Net_Actual'!$A$1:$C$2107,2,0)</f>
        <v>17338.074000000001</v>
      </c>
      <c r="AI16" s="18">
        <f>VLOOKUP(AG16,'Net_Schedule &amp; Net_Actual'!$A$1:$C$2107,3,0)</f>
        <v>18233.309000000001</v>
      </c>
      <c r="AJ16" s="19">
        <f>'[2]JUNE 2017'!$B109</f>
        <v>28800</v>
      </c>
      <c r="AK16" s="19">
        <f t="shared" si="16"/>
        <v>4858.2995951417006</v>
      </c>
      <c r="AL16" s="19">
        <f t="shared" si="17"/>
        <v>202.42914979757086</v>
      </c>
      <c r="AM16" s="19">
        <f t="shared" si="18"/>
        <v>4224</v>
      </c>
      <c r="AN16" s="19">
        <f>'[2]JUNE 2017'!$C109</f>
        <v>2756.1600000000026</v>
      </c>
      <c r="AO16" s="15"/>
      <c r="AP16" s="16">
        <v>7</v>
      </c>
      <c r="AQ16" s="17">
        <f t="shared" si="43"/>
        <v>42923</v>
      </c>
      <c r="AR16" s="18">
        <f>VLOOKUP(AQ16,'Net_Schedule &amp; Net_Actual'!$A$1:$C$2107,2,0)</f>
        <v>17686.949000000001</v>
      </c>
      <c r="AS16" s="18">
        <f>VLOOKUP(AQ16,'Net_Schedule &amp; Net_Actual'!$A$1:$C$2107,3,0)</f>
        <v>17736.363000000001</v>
      </c>
      <c r="AT16" s="19">
        <f>'[2]JULY 2017'!$B109</f>
        <v>28800</v>
      </c>
      <c r="AU16" s="19">
        <f t="shared" si="19"/>
        <v>4858.2995951417006</v>
      </c>
      <c r="AV16" s="19">
        <f t="shared" si="20"/>
        <v>202.42914979757086</v>
      </c>
      <c r="AW16" s="19">
        <f t="shared" si="21"/>
        <v>4224</v>
      </c>
      <c r="AX16" s="19">
        <f>'[2]JULY 2017'!$C109</f>
        <v>3093.3599999999969</v>
      </c>
      <c r="AY16" s="15"/>
      <c r="AZ16" s="16">
        <v>7</v>
      </c>
      <c r="BA16" s="17">
        <f t="shared" si="44"/>
        <v>42954</v>
      </c>
      <c r="BB16" s="18">
        <f>VLOOKUP(BA16,'Net_Schedule &amp; Net_Actual'!$A$1:$C$2107,2,0)</f>
        <v>21093.712</v>
      </c>
      <c r="BC16" s="18">
        <f>VLOOKUP(BA16,'Net_Schedule &amp; Net_Actual'!$A$1:$C$2107,3,0)</f>
        <v>21498.036</v>
      </c>
      <c r="BD16" s="19">
        <f>'[2]AUGUST 2017'!$B109</f>
        <v>26400</v>
      </c>
      <c r="BE16" s="19">
        <f t="shared" si="0"/>
        <v>4453.4412955465586</v>
      </c>
      <c r="BF16" s="19">
        <f t="shared" si="22"/>
        <v>185.56005398110662</v>
      </c>
      <c r="BG16" s="19">
        <f t="shared" si="23"/>
        <v>3872</v>
      </c>
      <c r="BH16" s="19">
        <f>'[2]AUGUST 2017'!$C109</f>
        <v>3093.3599999999969</v>
      </c>
      <c r="BI16" s="15"/>
      <c r="BJ16" s="16">
        <v>7</v>
      </c>
      <c r="BK16" s="17">
        <f t="shared" si="45"/>
        <v>42985</v>
      </c>
      <c r="BL16" s="18">
        <f>VLOOKUP(BK16,'Net_Schedule &amp; Net_Actual'!$A$1:$C$2107,2,0)</f>
        <v>21094.813999999998</v>
      </c>
      <c r="BM16" s="18">
        <f>VLOOKUP(BK16,'Net_Schedule &amp; Net_Actual'!$A$1:$C$2107,3,0)</f>
        <v>21565.091</v>
      </c>
      <c r="BN16" s="19">
        <f>'[2]SEPTEMBER 2017'!$B108</f>
        <v>31680</v>
      </c>
      <c r="BO16" s="19">
        <f t="shared" si="1"/>
        <v>5280</v>
      </c>
      <c r="BP16" s="19">
        <f t="shared" si="24"/>
        <v>220</v>
      </c>
      <c r="BQ16" s="19">
        <f t="shared" si="25"/>
        <v>4590.6432000000004</v>
      </c>
      <c r="BR16" s="19">
        <f>'[2]SEPTEMBER 2017'!$C108</f>
        <v>3093.5999999999949</v>
      </c>
      <c r="BS16" s="15"/>
      <c r="BT16" s="16">
        <v>7</v>
      </c>
      <c r="BU16" s="17">
        <f t="shared" si="46"/>
        <v>43015</v>
      </c>
      <c r="BV16" s="18">
        <f>VLOOKUP(BU16,'Net_Schedule &amp; Net_Actual'!$A$1:$C$2107,2,0)</f>
        <v>17286.347000000002</v>
      </c>
      <c r="BW16" s="18">
        <f>VLOOKUP(BU16,'Net_Schedule &amp; Net_Actual'!$A$1:$C$2107,3,0)</f>
        <v>18239.127</v>
      </c>
      <c r="BX16" s="19">
        <f>'[2]OCTOBER 2017'!$B109</f>
        <v>31680</v>
      </c>
      <c r="BY16" s="19">
        <f t="shared" si="2"/>
        <v>5280</v>
      </c>
      <c r="BZ16" s="19">
        <f t="shared" si="26"/>
        <v>220</v>
      </c>
      <c r="CA16" s="19">
        <f t="shared" si="27"/>
        <v>4590.6432000000004</v>
      </c>
      <c r="CB16" s="19">
        <f>'[2]OCTOBER 2017'!$C109</f>
        <v>3093.5999999999949</v>
      </c>
      <c r="CC16" s="15"/>
      <c r="CD16" s="16">
        <v>7</v>
      </c>
      <c r="CE16" s="17">
        <f t="shared" si="47"/>
        <v>43046</v>
      </c>
      <c r="CF16" s="18">
        <f>VLOOKUP(CE16,'Net_Schedule &amp; Net_Actual'!$A$1:$C$2107,2,0)</f>
        <v>10156.884</v>
      </c>
      <c r="CG16" s="18">
        <f>VLOOKUP(CE16,'Net_Schedule &amp; Net_Actual'!$A$1:$C$2107,3,0)</f>
        <v>10644</v>
      </c>
      <c r="CH16" s="19">
        <f>'[2]NOVEMBER 2017'!$B109</f>
        <v>31680</v>
      </c>
      <c r="CI16" s="19">
        <f t="shared" si="3"/>
        <v>5280</v>
      </c>
      <c r="CJ16" s="19">
        <f t="shared" si="28"/>
        <v>220</v>
      </c>
      <c r="CK16" s="19">
        <f t="shared" si="29"/>
        <v>4590.6432000000004</v>
      </c>
      <c r="CL16" s="19">
        <f>'[2]NOVEMBER 2017'!$C109</f>
        <v>1489.6975000000007</v>
      </c>
      <c r="CM16" s="15"/>
      <c r="CN16" s="16">
        <v>7</v>
      </c>
      <c r="CO16" s="17">
        <f t="shared" si="48"/>
        <v>43076</v>
      </c>
      <c r="CP16" s="18">
        <f>VLOOKUP(CO16,'Net_Schedule &amp; Net_Actual'!$A$1:$C$2107,2,0)</f>
        <v>7359.2349999999997</v>
      </c>
      <c r="CQ16" s="18">
        <f>VLOOKUP(CO16,'Net_Schedule &amp; Net_Actual'!$A$1:$C$2107,3,0)</f>
        <v>7263.9269999999997</v>
      </c>
      <c r="CR16" s="19">
        <f>[2]Summary!$S10</f>
        <v>26400</v>
      </c>
      <c r="CS16" s="19">
        <f t="shared" si="4"/>
        <v>4453.4412955465586</v>
      </c>
      <c r="CT16" s="19">
        <f t="shared" si="30"/>
        <v>185.56005398110662</v>
      </c>
      <c r="CU16" s="19">
        <f t="shared" si="31"/>
        <v>3872</v>
      </c>
      <c r="CV16" s="19">
        <f>[2]Summary!$T10</f>
        <v>1095.405</v>
      </c>
      <c r="CW16" s="15"/>
      <c r="CX16" s="16">
        <v>7</v>
      </c>
      <c r="CY16" s="17">
        <f t="shared" si="49"/>
        <v>43107</v>
      </c>
      <c r="CZ16" s="18">
        <f>VLOOKUP(CY16,'Net_Schedule &amp; Net_Actual'!$A$1:$C$2107,2,0)</f>
        <v>3982.3560000000002</v>
      </c>
      <c r="DA16" s="18">
        <f>VLOOKUP(CY16,'Net_Schedule &amp; Net_Actual'!$A$1:$C$2107,3,0)</f>
        <v>4005.6</v>
      </c>
      <c r="DB16" s="19">
        <f>'[2]JANUARY 2018'!$B110</f>
        <v>26400</v>
      </c>
      <c r="DC16" s="19">
        <f t="shared" si="5"/>
        <v>4453.4412955465586</v>
      </c>
      <c r="DD16" s="19">
        <f t="shared" si="32"/>
        <v>185.56005398110662</v>
      </c>
      <c r="DE16" s="19">
        <f t="shared" si="33"/>
        <v>3872</v>
      </c>
      <c r="DF16" s="19">
        <f>'[2]JANUARY 2018'!$C110</f>
        <v>582.98750000000018</v>
      </c>
      <c r="DG16" s="15"/>
      <c r="DH16" s="16">
        <v>7</v>
      </c>
      <c r="DI16" s="17">
        <f t="shared" si="50"/>
        <v>43138</v>
      </c>
      <c r="DJ16" s="18">
        <f>VLOOKUP(DI16,'Net_Schedule &amp; Net_Actual'!$A$1:$C$2107,2,0)</f>
        <v>3987.98</v>
      </c>
      <c r="DK16" s="18">
        <f>VLOOKUP(DI16,'Net_Schedule &amp; Net_Actual'!$A$1:$C$2107,3,0)</f>
        <v>4046.4</v>
      </c>
      <c r="DL16" s="19">
        <f>'[2]FEBURARY 2018'!$B109</f>
        <v>26400</v>
      </c>
      <c r="DM16" s="19">
        <f t="shared" si="6"/>
        <v>4453.4412955465586</v>
      </c>
      <c r="DN16" s="19">
        <f t="shared" si="34"/>
        <v>185.56005398110662</v>
      </c>
      <c r="DO16" s="19">
        <f t="shared" si="35"/>
        <v>3872</v>
      </c>
      <c r="DP16" s="19">
        <f>'[2]FEBURARY 2018'!$C109</f>
        <v>585</v>
      </c>
      <c r="DQ16" s="15"/>
      <c r="DR16" s="16">
        <v>7</v>
      </c>
      <c r="DS16" s="17">
        <f t="shared" si="51"/>
        <v>43166</v>
      </c>
      <c r="DT16" s="18">
        <f>VLOOKUP(DS16,'Net_Schedule &amp; Net_Actual'!$A$1:$C$2107,2,0)</f>
        <v>5549.2139999999999</v>
      </c>
      <c r="DU16" s="18">
        <f>VLOOKUP(DS16,'Net_Schedule &amp; Net_Actual'!$A$1:$C$2107,3,0)</f>
        <v>5514.4</v>
      </c>
      <c r="DV16" s="19">
        <f>[2]Summary!$Y10</f>
        <v>26083.200000000044</v>
      </c>
      <c r="DW16" s="19">
        <f t="shared" si="36"/>
        <v>4400.0000000000082</v>
      </c>
      <c r="DX16" s="19">
        <f t="shared" si="37"/>
        <v>183.33333333333368</v>
      </c>
      <c r="DY16" s="19">
        <f t="shared" si="38"/>
        <v>3825.5360000000069</v>
      </c>
      <c r="DZ16" s="19">
        <f>[2]Summary!$Z10</f>
        <v>0</v>
      </c>
    </row>
    <row r="17" spans="1:130" s="15" customFormat="1" ht="15.95" customHeight="1" x14ac:dyDescent="0.2">
      <c r="B17" s="16">
        <v>8</v>
      </c>
      <c r="C17" s="17">
        <f t="shared" si="39"/>
        <v>42802</v>
      </c>
      <c r="D17" s="18">
        <f>VLOOKUP(C17,'Net_Schedule &amp; Net_Actual'!$A$1:$C$2107,2,0)</f>
        <v>4406.5879999999997</v>
      </c>
      <c r="E17" s="18">
        <f>VLOOKUP(C17,'Net_Schedule &amp; Net_Actual'!$A$1:$C$2107,3,0)</f>
        <v>4428.2910000000002</v>
      </c>
      <c r="F17" s="19">
        <f>[1]Sheet1!$B110</f>
        <v>0</v>
      </c>
      <c r="G17" s="19">
        <f t="shared" si="7"/>
        <v>0</v>
      </c>
      <c r="H17" s="19">
        <f t="shared" si="8"/>
        <v>0</v>
      </c>
      <c r="I17" s="19">
        <f t="shared" si="9"/>
        <v>0</v>
      </c>
      <c r="J17" s="19">
        <v>0</v>
      </c>
      <c r="L17" s="16">
        <v>8</v>
      </c>
      <c r="M17" s="17">
        <f t="shared" si="40"/>
        <v>42833</v>
      </c>
      <c r="N17" s="18">
        <f>VLOOKUP(M17,'Net_Schedule &amp; Net_Actual'!$A$1:$C$2107,2,0)</f>
        <v>4691.2250000000004</v>
      </c>
      <c r="O17" s="18">
        <f>VLOOKUP(M17,'Net_Schedule &amp; Net_Actual'!$A$1:$C$2107,3,0)</f>
        <v>5319.1270000000004</v>
      </c>
      <c r="P17" s="19">
        <f>'[2]APRIL 2017'!$B110</f>
        <v>15649.920000000031</v>
      </c>
      <c r="Q17" s="19">
        <f t="shared" si="10"/>
        <v>2640.0000000000055</v>
      </c>
      <c r="R17" s="19">
        <f t="shared" si="11"/>
        <v>110.00000000000023</v>
      </c>
      <c r="S17" s="19">
        <f t="shared" si="12"/>
        <v>2295.3216000000048</v>
      </c>
      <c r="T17" s="19">
        <f>'[2]APRIL 2017'!$C110</f>
        <v>930.31499999999971</v>
      </c>
      <c r="V17" s="16">
        <v>8</v>
      </c>
      <c r="W17" s="17">
        <f t="shared" si="41"/>
        <v>42863</v>
      </c>
      <c r="X17" s="18">
        <f>VLOOKUP(W17,'Net_Schedule &amp; Net_Actual'!$A$1:$C$2107,2,0)</f>
        <v>11050.038</v>
      </c>
      <c r="Y17" s="18">
        <f>VLOOKUP(W17,'Net_Schedule &amp; Net_Actual'!$A$1:$C$2107,3,0)</f>
        <v>11377.527</v>
      </c>
      <c r="Z17" s="19">
        <f>'[2]MAY 2017'!$B110</f>
        <v>28800</v>
      </c>
      <c r="AA17" s="19">
        <f t="shared" si="13"/>
        <v>4858.2995951417006</v>
      </c>
      <c r="AB17" s="19">
        <f t="shared" si="14"/>
        <v>202.42914979757086</v>
      </c>
      <c r="AC17" s="19">
        <f t="shared" si="15"/>
        <v>4224</v>
      </c>
      <c r="AD17" s="19">
        <f>'[2]MAY 2017'!$C110</f>
        <v>1633.7925000000018</v>
      </c>
      <c r="AF17" s="16">
        <v>8</v>
      </c>
      <c r="AG17" s="17">
        <f t="shared" si="42"/>
        <v>42894</v>
      </c>
      <c r="AH17" s="18">
        <f>VLOOKUP(AG17,'Net_Schedule &amp; Net_Actual'!$A$1:$C$2107,2,0)</f>
        <v>18790.855</v>
      </c>
      <c r="AI17" s="18">
        <f>VLOOKUP(AG17,'Net_Schedule &amp; Net_Actual'!$A$1:$C$2107,3,0)</f>
        <v>18840.873</v>
      </c>
      <c r="AJ17" s="19">
        <f>'[2]JUNE 2017'!$B110</f>
        <v>28800</v>
      </c>
      <c r="AK17" s="19">
        <f t="shared" si="16"/>
        <v>4858.2995951417006</v>
      </c>
      <c r="AL17" s="19">
        <f t="shared" si="17"/>
        <v>202.42914979757086</v>
      </c>
      <c r="AM17" s="19">
        <f t="shared" si="18"/>
        <v>4224</v>
      </c>
      <c r="AN17" s="19">
        <f>'[2]JUNE 2017'!$C110</f>
        <v>2756.1600000000026</v>
      </c>
      <c r="AP17" s="16">
        <v>8</v>
      </c>
      <c r="AQ17" s="17">
        <f t="shared" si="43"/>
        <v>42924</v>
      </c>
      <c r="AR17" s="18">
        <f>VLOOKUP(AQ17,'Net_Schedule &amp; Net_Actual'!$A$1:$C$2107,2,0)</f>
        <v>21094.007000000001</v>
      </c>
      <c r="AS17" s="18">
        <f>VLOOKUP(AQ17,'Net_Schedule &amp; Net_Actual'!$A$1:$C$2107,3,0)</f>
        <v>21243.562999999998</v>
      </c>
      <c r="AT17" s="19">
        <f>'[2]JULY 2017'!$B110</f>
        <v>28800</v>
      </c>
      <c r="AU17" s="19">
        <f t="shared" si="19"/>
        <v>4858.2995951417006</v>
      </c>
      <c r="AV17" s="19">
        <f t="shared" si="20"/>
        <v>202.42914979757086</v>
      </c>
      <c r="AW17" s="19">
        <f t="shared" si="21"/>
        <v>4224</v>
      </c>
      <c r="AX17" s="19">
        <f>'[2]JULY 2017'!$C110</f>
        <v>3093.3599999999969</v>
      </c>
      <c r="AZ17" s="16">
        <v>8</v>
      </c>
      <c r="BA17" s="17">
        <f t="shared" si="44"/>
        <v>42955</v>
      </c>
      <c r="BB17" s="18">
        <f>VLOOKUP(BA17,'Net_Schedule &amp; Net_Actual'!$A$1:$C$2107,2,0)</f>
        <v>21093.712</v>
      </c>
      <c r="BC17" s="18">
        <f>VLOOKUP(BA17,'Net_Schedule &amp; Net_Actual'!$A$1:$C$2107,3,0)</f>
        <v>21471.708999999999</v>
      </c>
      <c r="BD17" s="19">
        <f>'[2]AUGUST 2017'!$B110</f>
        <v>26400</v>
      </c>
      <c r="BE17" s="19">
        <f t="shared" si="0"/>
        <v>4453.4412955465586</v>
      </c>
      <c r="BF17" s="19">
        <f t="shared" si="22"/>
        <v>185.56005398110662</v>
      </c>
      <c r="BG17" s="19">
        <f t="shared" si="23"/>
        <v>3872</v>
      </c>
      <c r="BH17" s="19">
        <f>'[2]AUGUST 2017'!$C110</f>
        <v>3093.3599999999969</v>
      </c>
      <c r="BJ17" s="16">
        <v>8</v>
      </c>
      <c r="BK17" s="17">
        <f t="shared" si="45"/>
        <v>42986</v>
      </c>
      <c r="BL17" s="18">
        <f>VLOOKUP(BK17,'Net_Schedule &amp; Net_Actual'!$A$1:$C$2107,2,0)</f>
        <v>21094.813999999998</v>
      </c>
      <c r="BM17" s="18">
        <f>VLOOKUP(BK17,'Net_Schedule &amp; Net_Actual'!$A$1:$C$2107,3,0)</f>
        <v>21559.635999999999</v>
      </c>
      <c r="BN17" s="19">
        <f>'[2]SEPTEMBER 2017'!$B109</f>
        <v>31680</v>
      </c>
      <c r="BO17" s="19">
        <f t="shared" si="1"/>
        <v>5280</v>
      </c>
      <c r="BP17" s="19">
        <f t="shared" si="24"/>
        <v>220</v>
      </c>
      <c r="BQ17" s="19">
        <f t="shared" si="25"/>
        <v>4590.6432000000004</v>
      </c>
      <c r="BR17" s="19">
        <f>'[2]SEPTEMBER 2017'!$C109</f>
        <v>3093.5999999999949</v>
      </c>
      <c r="BT17" s="16">
        <v>8</v>
      </c>
      <c r="BU17" s="17">
        <f t="shared" si="46"/>
        <v>43016</v>
      </c>
      <c r="BV17" s="18">
        <f>VLOOKUP(BU17,'Net_Schedule &amp; Net_Actual'!$A$1:$C$2107,2,0)</f>
        <v>20890.069</v>
      </c>
      <c r="BW17" s="18">
        <f>VLOOKUP(BU17,'Net_Schedule &amp; Net_Actual'!$A$1:$C$2107,3,0)</f>
        <v>21373.163</v>
      </c>
      <c r="BX17" s="19">
        <f>'[2]OCTOBER 2017'!$B110</f>
        <v>31680</v>
      </c>
      <c r="BY17" s="19">
        <f t="shared" si="2"/>
        <v>5280</v>
      </c>
      <c r="BZ17" s="19">
        <f t="shared" si="26"/>
        <v>220</v>
      </c>
      <c r="CA17" s="19">
        <f t="shared" si="27"/>
        <v>4590.6432000000004</v>
      </c>
      <c r="CB17" s="19">
        <f>'[2]OCTOBER 2017'!$C110</f>
        <v>3093.5999999999949</v>
      </c>
      <c r="CD17" s="16">
        <v>8</v>
      </c>
      <c r="CE17" s="17">
        <f t="shared" si="47"/>
        <v>43047</v>
      </c>
      <c r="CF17" s="18">
        <f>VLOOKUP(CE17,'Net_Schedule &amp; Net_Actual'!$A$1:$C$2107,2,0)</f>
        <v>7448.308</v>
      </c>
      <c r="CG17" s="18">
        <f>VLOOKUP(CE17,'Net_Schedule &amp; Net_Actual'!$A$1:$C$2107,3,0)</f>
        <v>7391.3450000000003</v>
      </c>
      <c r="CH17" s="19">
        <f>'[2]NOVEMBER 2017'!$B110</f>
        <v>31680</v>
      </c>
      <c r="CI17" s="19">
        <f t="shared" si="3"/>
        <v>5280</v>
      </c>
      <c r="CJ17" s="19">
        <f t="shared" si="28"/>
        <v>220</v>
      </c>
      <c r="CK17" s="19">
        <f t="shared" si="29"/>
        <v>4590.6432000000004</v>
      </c>
      <c r="CL17" s="19">
        <f>'[2]NOVEMBER 2017'!$C110</f>
        <v>1470.9475000000009</v>
      </c>
      <c r="CN17" s="16">
        <v>8</v>
      </c>
      <c r="CO17" s="17">
        <f t="shared" si="48"/>
        <v>43077</v>
      </c>
      <c r="CP17" s="18">
        <f>VLOOKUP(CO17,'Net_Schedule &amp; Net_Actual'!$A$1:$C$2107,2,0)</f>
        <v>7313.7049999999999</v>
      </c>
      <c r="CQ17" s="18">
        <f>VLOOKUP(CO17,'Net_Schedule &amp; Net_Actual'!$A$1:$C$2107,3,0)</f>
        <v>7254.0360000000001</v>
      </c>
      <c r="CR17" s="19">
        <f>[2]Summary!$S11</f>
        <v>26400</v>
      </c>
      <c r="CS17" s="19">
        <f t="shared" si="4"/>
        <v>4453.4412955465586</v>
      </c>
      <c r="CT17" s="19">
        <f t="shared" si="30"/>
        <v>185.56005398110662</v>
      </c>
      <c r="CU17" s="19">
        <f t="shared" si="31"/>
        <v>3872</v>
      </c>
      <c r="CV17" s="19">
        <f>[2]Summary!$T11</f>
        <v>1113.1500000000003</v>
      </c>
      <c r="CX17" s="16">
        <v>8</v>
      </c>
      <c r="CY17" s="17">
        <f t="shared" si="49"/>
        <v>43108</v>
      </c>
      <c r="CZ17" s="18">
        <f>VLOOKUP(CY17,'Net_Schedule &amp; Net_Actual'!$A$1:$C$2107,2,0)</f>
        <v>4958.0860000000002</v>
      </c>
      <c r="DA17" s="18">
        <f>VLOOKUP(CY17,'Net_Schedule &amp; Net_Actual'!$A$1:$C$2107,3,0)</f>
        <v>4899.6360000000004</v>
      </c>
      <c r="DB17" s="19">
        <f>'[2]JANUARY 2018'!$B111</f>
        <v>26400</v>
      </c>
      <c r="DC17" s="19">
        <f t="shared" si="5"/>
        <v>4453.4412955465586</v>
      </c>
      <c r="DD17" s="19">
        <f t="shared" si="32"/>
        <v>185.56005398110662</v>
      </c>
      <c r="DE17" s="19">
        <f t="shared" si="33"/>
        <v>3872</v>
      </c>
      <c r="DF17" s="19">
        <f>'[2]JANUARY 2018'!$C111</f>
        <v>726.54499999999996</v>
      </c>
      <c r="DH17" s="16">
        <v>8</v>
      </c>
      <c r="DI17" s="17">
        <f t="shared" si="50"/>
        <v>43139</v>
      </c>
      <c r="DJ17" s="18">
        <f>VLOOKUP(DI17,'Net_Schedule &amp; Net_Actual'!$A$1:$C$2107,2,0)</f>
        <v>4298.4319999999998</v>
      </c>
      <c r="DK17" s="18">
        <f>VLOOKUP(DI17,'Net_Schedule &amp; Net_Actual'!$A$1:$C$2107,3,0)</f>
        <v>4342.1819999999998</v>
      </c>
      <c r="DL17" s="19">
        <f>'[2]FEBURARY 2018'!$B110</f>
        <v>26400</v>
      </c>
      <c r="DM17" s="19">
        <f t="shared" si="6"/>
        <v>4453.4412955465586</v>
      </c>
      <c r="DN17" s="19">
        <f t="shared" si="34"/>
        <v>185.56005398110662</v>
      </c>
      <c r="DO17" s="19">
        <f t="shared" si="35"/>
        <v>3872</v>
      </c>
      <c r="DP17" s="19">
        <f>'[2]FEBURARY 2018'!$C110</f>
        <v>630</v>
      </c>
      <c r="DR17" s="16">
        <v>8</v>
      </c>
      <c r="DS17" s="17">
        <f t="shared" si="51"/>
        <v>43167</v>
      </c>
      <c r="DT17" s="18">
        <f>VLOOKUP(DS17,'Net_Schedule &amp; Net_Actual'!$A$1:$C$2107,2,0)</f>
        <v>4658.8119999999999</v>
      </c>
      <c r="DU17" s="18">
        <f>VLOOKUP(DS17,'Net_Schedule &amp; Net_Actual'!$A$1:$C$2107,3,0)</f>
        <v>4708.7269999999999</v>
      </c>
      <c r="DV17" s="19">
        <f>[2]Summary!$Y11</f>
        <v>31299.840000000062</v>
      </c>
      <c r="DW17" s="19">
        <f t="shared" si="36"/>
        <v>5280.0000000000109</v>
      </c>
      <c r="DX17" s="19">
        <f t="shared" si="37"/>
        <v>220.00000000000045</v>
      </c>
      <c r="DY17" s="19">
        <f t="shared" si="38"/>
        <v>4590.6432000000095</v>
      </c>
      <c r="DZ17" s="19">
        <f>[2]Summary!$Z11</f>
        <v>683.80000000000041</v>
      </c>
    </row>
    <row r="18" spans="1:130" ht="15.95" customHeight="1" x14ac:dyDescent="0.2">
      <c r="A18" s="15"/>
      <c r="B18" s="16">
        <v>9</v>
      </c>
      <c r="C18" s="17">
        <f t="shared" si="39"/>
        <v>42803</v>
      </c>
      <c r="D18" s="18">
        <f>VLOOKUP(C18,'Net_Schedule &amp; Net_Actual'!$A$1:$C$2107,2,0)</f>
        <v>4047.9380000000001</v>
      </c>
      <c r="E18" s="18">
        <f>VLOOKUP(C18,'Net_Schedule &amp; Net_Actual'!$A$1:$C$2107,3,0)</f>
        <v>4066.8359999999998</v>
      </c>
      <c r="F18" s="19">
        <f>[1]Sheet1!$B111</f>
        <v>14227.200000000023</v>
      </c>
      <c r="G18" s="19">
        <f t="shared" si="7"/>
        <v>2400.0000000000041</v>
      </c>
      <c r="H18" s="19">
        <f t="shared" si="8"/>
        <v>100.00000000000017</v>
      </c>
      <c r="I18" s="19">
        <f t="shared" si="9"/>
        <v>2086.6560000000036</v>
      </c>
      <c r="J18" s="19">
        <f>[1]Sheet1!$C111</f>
        <v>623.06999999999982</v>
      </c>
      <c r="K18" s="15"/>
      <c r="L18" s="16">
        <v>9</v>
      </c>
      <c r="M18" s="17">
        <f t="shared" si="40"/>
        <v>42834</v>
      </c>
      <c r="N18" s="18">
        <f>VLOOKUP(M18,'Net_Schedule &amp; Net_Actual'!$A$1:$C$2107,2,0)</f>
        <v>12105.865</v>
      </c>
      <c r="O18" s="18">
        <f>VLOOKUP(M18,'Net_Schedule &amp; Net_Actual'!$A$1:$C$2107,3,0)</f>
        <v>12940.218000000001</v>
      </c>
      <c r="P18" s="19">
        <f>'[2]APRIL 2017'!$B111</f>
        <v>15649.920000000031</v>
      </c>
      <c r="Q18" s="19">
        <f t="shared" si="10"/>
        <v>2640.0000000000055</v>
      </c>
      <c r="R18" s="19">
        <f t="shared" si="11"/>
        <v>110.00000000000023</v>
      </c>
      <c r="S18" s="19">
        <f t="shared" si="12"/>
        <v>2295.3216000000048</v>
      </c>
      <c r="T18" s="19">
        <f>'[2]APRIL 2017'!$C111</f>
        <v>1551.9300000000019</v>
      </c>
      <c r="U18" s="15"/>
      <c r="V18" s="16">
        <v>9</v>
      </c>
      <c r="W18" s="17">
        <f t="shared" si="41"/>
        <v>42864</v>
      </c>
      <c r="X18" s="18">
        <f>VLOOKUP(W18,'Net_Schedule &amp; Net_Actual'!$A$1:$C$2107,2,0)</f>
        <v>12072.181</v>
      </c>
      <c r="Y18" s="18">
        <f>VLOOKUP(W18,'Net_Schedule &amp; Net_Actual'!$A$1:$C$2107,3,0)</f>
        <v>12432.290999999999</v>
      </c>
      <c r="Z18" s="19">
        <f>'[2]MAY 2017'!$B111</f>
        <v>28800</v>
      </c>
      <c r="AA18" s="19">
        <f t="shared" si="13"/>
        <v>4858.2995951417006</v>
      </c>
      <c r="AB18" s="19">
        <f t="shared" si="14"/>
        <v>202.42914979757086</v>
      </c>
      <c r="AC18" s="19">
        <f t="shared" si="15"/>
        <v>4224</v>
      </c>
      <c r="AD18" s="19">
        <f>'[2]MAY 2017'!$C111</f>
        <v>1778.7075000000013</v>
      </c>
      <c r="AE18" s="15"/>
      <c r="AF18" s="16">
        <v>9</v>
      </c>
      <c r="AG18" s="17">
        <f t="shared" si="42"/>
        <v>42895</v>
      </c>
      <c r="AH18" s="18">
        <f>VLOOKUP(AG18,'Net_Schedule &amp; Net_Actual'!$A$1:$C$2107,2,0)</f>
        <v>17091.835999999999</v>
      </c>
      <c r="AI18" s="18">
        <f>VLOOKUP(AG18,'Net_Schedule &amp; Net_Actual'!$A$1:$C$2107,3,0)</f>
        <v>17242.327000000001</v>
      </c>
      <c r="AJ18" s="19">
        <f>'[2]JUNE 2017'!$B111</f>
        <v>28800</v>
      </c>
      <c r="AK18" s="19">
        <f t="shared" si="16"/>
        <v>4858.2995951417006</v>
      </c>
      <c r="AL18" s="19">
        <f t="shared" si="17"/>
        <v>202.42914979757086</v>
      </c>
      <c r="AM18" s="19">
        <f t="shared" si="18"/>
        <v>4224</v>
      </c>
      <c r="AN18" s="19">
        <f>'[2]JUNE 2017'!$C111</f>
        <v>2479.6799999999967</v>
      </c>
      <c r="AO18" s="15"/>
      <c r="AP18" s="16">
        <v>9</v>
      </c>
      <c r="AQ18" s="17">
        <f t="shared" si="43"/>
        <v>42925</v>
      </c>
      <c r="AR18" s="18">
        <f>VLOOKUP(AQ18,'Net_Schedule &amp; Net_Actual'!$A$1:$C$2107,2,0)</f>
        <v>21001.437000000002</v>
      </c>
      <c r="AS18" s="18">
        <f>VLOOKUP(AQ18,'Net_Schedule &amp; Net_Actual'!$A$1:$C$2107,3,0)</f>
        <v>21141.163</v>
      </c>
      <c r="AT18" s="19">
        <f>'[2]JULY 2017'!$B111</f>
        <v>28800</v>
      </c>
      <c r="AU18" s="19">
        <f t="shared" si="19"/>
        <v>4858.2995951417006</v>
      </c>
      <c r="AV18" s="19">
        <f t="shared" si="20"/>
        <v>202.42914979757086</v>
      </c>
      <c r="AW18" s="19">
        <f t="shared" si="21"/>
        <v>4224</v>
      </c>
      <c r="AX18" s="19">
        <f>'[2]JULY 2017'!$C111</f>
        <v>3093.3599999999969</v>
      </c>
      <c r="AY18" s="15"/>
      <c r="AZ18" s="16">
        <v>9</v>
      </c>
      <c r="BA18" s="17">
        <f t="shared" si="44"/>
        <v>42956</v>
      </c>
      <c r="BB18" s="18">
        <f>VLOOKUP(BA18,'Net_Schedule &amp; Net_Actual'!$A$1:$C$2107,2,0)</f>
        <v>21093.712</v>
      </c>
      <c r="BC18" s="18">
        <f>VLOOKUP(BA18,'Net_Schedule &amp; Net_Actual'!$A$1:$C$2107,3,0)</f>
        <v>21557.599999999999</v>
      </c>
      <c r="BD18" s="19">
        <f>'[2]AUGUST 2017'!$B111</f>
        <v>26400</v>
      </c>
      <c r="BE18" s="19">
        <f t="shared" si="0"/>
        <v>4453.4412955465586</v>
      </c>
      <c r="BF18" s="19">
        <f t="shared" si="22"/>
        <v>185.56005398110662</v>
      </c>
      <c r="BG18" s="19">
        <f t="shared" si="23"/>
        <v>3872</v>
      </c>
      <c r="BH18" s="19">
        <f>'[2]AUGUST 2017'!$C111</f>
        <v>3093.3599999999969</v>
      </c>
      <c r="BI18" s="15"/>
      <c r="BJ18" s="16">
        <v>9</v>
      </c>
      <c r="BK18" s="17">
        <f t="shared" si="45"/>
        <v>42987</v>
      </c>
      <c r="BL18" s="18">
        <f>VLOOKUP(BK18,'Net_Schedule &amp; Net_Actual'!$A$1:$C$2107,2,0)</f>
        <v>21094.813999999998</v>
      </c>
      <c r="BM18" s="18">
        <f>VLOOKUP(BK18,'Net_Schedule &amp; Net_Actual'!$A$1:$C$2107,3,0)</f>
        <v>21541.817999999999</v>
      </c>
      <c r="BN18" s="19">
        <f>'[2]SEPTEMBER 2017'!$B110</f>
        <v>31680</v>
      </c>
      <c r="BO18" s="19">
        <f t="shared" si="1"/>
        <v>5280</v>
      </c>
      <c r="BP18" s="19">
        <f t="shared" si="24"/>
        <v>220</v>
      </c>
      <c r="BQ18" s="19">
        <f t="shared" si="25"/>
        <v>4590.6432000000004</v>
      </c>
      <c r="BR18" s="19">
        <f>'[2]SEPTEMBER 2017'!$C110</f>
        <v>3093.5999999999949</v>
      </c>
      <c r="BS18" s="15"/>
      <c r="BT18" s="16">
        <v>9</v>
      </c>
      <c r="BU18" s="17">
        <f t="shared" si="46"/>
        <v>43017</v>
      </c>
      <c r="BV18" s="18">
        <f>VLOOKUP(BU18,'Net_Schedule &amp; Net_Actual'!$A$1:$C$2107,2,0)</f>
        <v>21049.123</v>
      </c>
      <c r="BW18" s="18">
        <f>VLOOKUP(BU18,'Net_Schedule &amp; Net_Actual'!$A$1:$C$2107,3,0)</f>
        <v>21057.309000000001</v>
      </c>
      <c r="BX18" s="19">
        <f>'[2]OCTOBER 2017'!$B111</f>
        <v>31680</v>
      </c>
      <c r="BY18" s="19">
        <f t="shared" si="2"/>
        <v>5280</v>
      </c>
      <c r="BZ18" s="19">
        <f t="shared" si="26"/>
        <v>220</v>
      </c>
      <c r="CA18" s="19">
        <f t="shared" si="27"/>
        <v>4590.6432000000004</v>
      </c>
      <c r="CB18" s="19">
        <f>'[2]OCTOBER 2017'!$C111</f>
        <v>3093.5999999999949</v>
      </c>
      <c r="CC18" s="15"/>
      <c r="CD18" s="16">
        <v>9</v>
      </c>
      <c r="CE18" s="17">
        <f t="shared" si="47"/>
        <v>43048</v>
      </c>
      <c r="CF18" s="18">
        <f>VLOOKUP(CE18,'Net_Schedule &amp; Net_Actual'!$A$1:$C$2107,2,0)</f>
        <v>9569.2450000000008</v>
      </c>
      <c r="CG18" s="18">
        <f>VLOOKUP(CE18,'Net_Schedule &amp; Net_Actual'!$A$1:$C$2107,3,0)</f>
        <v>10338.182000000001</v>
      </c>
      <c r="CH18" s="19">
        <f>'[2]NOVEMBER 2017'!$B111</f>
        <v>31680</v>
      </c>
      <c r="CI18" s="19">
        <f t="shared" si="3"/>
        <v>5280</v>
      </c>
      <c r="CJ18" s="19">
        <f t="shared" si="28"/>
        <v>220</v>
      </c>
      <c r="CK18" s="19">
        <f t="shared" si="29"/>
        <v>4590.6432000000004</v>
      </c>
      <c r="CL18" s="19">
        <f>'[2]NOVEMBER 2017'!$C111</f>
        <v>1402.8500000000006</v>
      </c>
      <c r="CM18" s="15"/>
      <c r="CN18" s="16">
        <v>9</v>
      </c>
      <c r="CO18" s="17">
        <f t="shared" si="48"/>
        <v>43078</v>
      </c>
      <c r="CP18" s="18">
        <f>VLOOKUP(CO18,'Net_Schedule &amp; Net_Actual'!$A$1:$C$2107,2,0)</f>
        <v>7489.8059999999996</v>
      </c>
      <c r="CQ18" s="18">
        <f>VLOOKUP(CO18,'Net_Schedule &amp; Net_Actual'!$A$1:$C$2107,3,0)</f>
        <v>7615.7820000000002</v>
      </c>
      <c r="CR18" s="19">
        <f>[2]Summary!$S12</f>
        <v>26400</v>
      </c>
      <c r="CS18" s="19">
        <f t="shared" si="4"/>
        <v>4453.4412955465586</v>
      </c>
      <c r="CT18" s="19">
        <f t="shared" si="30"/>
        <v>185.56005398110662</v>
      </c>
      <c r="CU18" s="19">
        <f t="shared" si="31"/>
        <v>3872</v>
      </c>
      <c r="CV18" s="19">
        <f>[2]Summary!$T12</f>
        <v>1097.7150000000001</v>
      </c>
      <c r="CW18" s="15"/>
      <c r="CX18" s="16">
        <v>9</v>
      </c>
      <c r="CY18" s="17">
        <f t="shared" si="49"/>
        <v>43109</v>
      </c>
      <c r="CZ18" s="18">
        <f>VLOOKUP(CY18,'Net_Schedule &amp; Net_Actual'!$A$1:$C$2107,2,0)</f>
        <v>5005.7529999999997</v>
      </c>
      <c r="DA18" s="18">
        <f>VLOOKUP(CY18,'Net_Schedule &amp; Net_Actual'!$A$1:$C$2107,3,0)</f>
        <v>4946.3999999999996</v>
      </c>
      <c r="DB18" s="19">
        <f>'[2]JANUARY 2018'!$B112</f>
        <v>26400</v>
      </c>
      <c r="DC18" s="19">
        <f t="shared" si="5"/>
        <v>4453.4412955465586</v>
      </c>
      <c r="DD18" s="19">
        <f t="shared" si="32"/>
        <v>185.56005398110662</v>
      </c>
      <c r="DE18" s="19">
        <f t="shared" si="33"/>
        <v>3872</v>
      </c>
      <c r="DF18" s="19">
        <f>'[2]JANUARY 2018'!$C112</f>
        <v>743.96749999999975</v>
      </c>
      <c r="DG18" s="15"/>
      <c r="DH18" s="16">
        <v>9</v>
      </c>
      <c r="DI18" s="17">
        <f t="shared" si="50"/>
        <v>43140</v>
      </c>
      <c r="DJ18" s="18">
        <f>VLOOKUP(DI18,'Net_Schedule &amp; Net_Actual'!$A$1:$C$2107,2,0)</f>
        <v>4298.4340000000002</v>
      </c>
      <c r="DK18" s="18">
        <f>VLOOKUP(DI18,'Net_Schedule &amp; Net_Actual'!$A$1:$C$2107,3,0)</f>
        <v>4343.9269999999997</v>
      </c>
      <c r="DL18" s="19">
        <f>'[2]FEBURARY 2018'!$B111</f>
        <v>26400</v>
      </c>
      <c r="DM18" s="19">
        <f t="shared" si="6"/>
        <v>4453.4412955465586</v>
      </c>
      <c r="DN18" s="19">
        <f t="shared" si="34"/>
        <v>185.56005398110662</v>
      </c>
      <c r="DO18" s="19">
        <f t="shared" si="35"/>
        <v>3872</v>
      </c>
      <c r="DP18" s="19">
        <f>'[2]FEBURARY 2018'!$C111</f>
        <v>630</v>
      </c>
      <c r="DQ18" s="15"/>
      <c r="DR18" s="16">
        <v>9</v>
      </c>
      <c r="DS18" s="17">
        <f t="shared" si="51"/>
        <v>43168</v>
      </c>
      <c r="DT18" s="18">
        <f>VLOOKUP(DS18,'Net_Schedule &amp; Net_Actual'!$A$1:$C$2107,2,0)</f>
        <v>4773.8180000000002</v>
      </c>
      <c r="DU18" s="18">
        <f>VLOOKUP(DS18,'Net_Schedule &amp; Net_Actual'!$A$1:$C$2107,3,0)</f>
        <v>4880.2910000000002</v>
      </c>
      <c r="DV18" s="19">
        <f>[2]Summary!$Y12</f>
        <v>31299.840000000062</v>
      </c>
      <c r="DW18" s="19">
        <f t="shared" si="36"/>
        <v>5280.0000000000109</v>
      </c>
      <c r="DX18" s="19">
        <f t="shared" si="37"/>
        <v>220.00000000000045</v>
      </c>
      <c r="DY18" s="19">
        <f t="shared" si="38"/>
        <v>4590.6432000000095</v>
      </c>
      <c r="DZ18" s="19">
        <f>[2]Summary!$Z12</f>
        <v>700.54249999999979</v>
      </c>
    </row>
    <row r="19" spans="1:130" ht="15.95" customHeight="1" x14ac:dyDescent="0.2">
      <c r="A19" s="15"/>
      <c r="B19" s="16">
        <v>10</v>
      </c>
      <c r="C19" s="17">
        <f t="shared" si="39"/>
        <v>42804</v>
      </c>
      <c r="D19" s="18">
        <f>VLOOKUP(C19,'Net_Schedule &amp; Net_Actual'!$A$1:$C$2107,2,0)</f>
        <v>5487.7</v>
      </c>
      <c r="E19" s="18">
        <f>VLOOKUP(C19,'Net_Schedule &amp; Net_Actual'!$A$1:$C$2107,3,0)</f>
        <v>5601.527</v>
      </c>
      <c r="F19" s="19">
        <f>[1]Sheet1!$B112</f>
        <v>14227.200000000023</v>
      </c>
      <c r="G19" s="19">
        <f t="shared" si="7"/>
        <v>2400.0000000000041</v>
      </c>
      <c r="H19" s="19">
        <f t="shared" si="8"/>
        <v>100.00000000000017</v>
      </c>
      <c r="I19" s="19">
        <f t="shared" si="9"/>
        <v>2086.6560000000036</v>
      </c>
      <c r="J19" s="19">
        <f>[1]Sheet1!$C112</f>
        <v>764.34750000000008</v>
      </c>
      <c r="K19" s="15"/>
      <c r="L19" s="16">
        <v>10</v>
      </c>
      <c r="M19" s="17">
        <f t="shared" si="40"/>
        <v>42835</v>
      </c>
      <c r="N19" s="18">
        <f>VLOOKUP(M19,'Net_Schedule &amp; Net_Actual'!$A$1:$C$2107,2,0)</f>
        <v>8569.9750000000004</v>
      </c>
      <c r="O19" s="18">
        <f>VLOOKUP(M19,'Net_Schedule &amp; Net_Actual'!$A$1:$C$2107,3,0)</f>
        <v>8492.4179999999997</v>
      </c>
      <c r="P19" s="19">
        <f>'[2]APRIL 2017'!$B112</f>
        <v>15649.920000000031</v>
      </c>
      <c r="Q19" s="19">
        <f t="shared" si="10"/>
        <v>2640.0000000000055</v>
      </c>
      <c r="R19" s="19">
        <f t="shared" si="11"/>
        <v>110.00000000000023</v>
      </c>
      <c r="S19" s="19">
        <f t="shared" si="12"/>
        <v>2295.3216000000048</v>
      </c>
      <c r="T19" s="19">
        <f>'[2]APRIL 2017'!$C112</f>
        <v>1739.580000000002</v>
      </c>
      <c r="U19" s="15"/>
      <c r="V19" s="16">
        <v>10</v>
      </c>
      <c r="W19" s="17">
        <f t="shared" si="41"/>
        <v>42865</v>
      </c>
      <c r="X19" s="18">
        <f>VLOOKUP(W19,'Net_Schedule &amp; Net_Actual'!$A$1:$C$2107,2,0)</f>
        <v>12737.266</v>
      </c>
      <c r="Y19" s="18">
        <f>VLOOKUP(W19,'Net_Schedule &amp; Net_Actual'!$A$1:$C$2107,3,0)</f>
        <v>12860.436</v>
      </c>
      <c r="Z19" s="19">
        <f>'[2]MAY 2017'!$B112</f>
        <v>28800</v>
      </c>
      <c r="AA19" s="19">
        <f t="shared" si="13"/>
        <v>4858.2995951417006</v>
      </c>
      <c r="AB19" s="19">
        <f t="shared" si="14"/>
        <v>202.42914979757086</v>
      </c>
      <c r="AC19" s="19">
        <f t="shared" si="15"/>
        <v>4224</v>
      </c>
      <c r="AD19" s="19">
        <f>'[2]MAY 2017'!$C112</f>
        <v>1941.7050000000011</v>
      </c>
      <c r="AE19" s="15"/>
      <c r="AF19" s="16">
        <v>10</v>
      </c>
      <c r="AG19" s="17">
        <f t="shared" si="42"/>
        <v>42896</v>
      </c>
      <c r="AH19" s="18">
        <f>VLOOKUP(AG19,'Net_Schedule &amp; Net_Actual'!$A$1:$C$2107,2,0)</f>
        <v>17074.428</v>
      </c>
      <c r="AI19" s="18">
        <f>VLOOKUP(AG19,'Net_Schedule &amp; Net_Actual'!$A$1:$C$2107,3,0)</f>
        <v>17713.891</v>
      </c>
      <c r="AJ19" s="19">
        <f>'[2]JUNE 2017'!$B112</f>
        <v>28800</v>
      </c>
      <c r="AK19" s="19">
        <f t="shared" si="16"/>
        <v>4858.2995951417006</v>
      </c>
      <c r="AL19" s="19">
        <f t="shared" si="17"/>
        <v>202.42914979757086</v>
      </c>
      <c r="AM19" s="19">
        <f t="shared" si="18"/>
        <v>4224</v>
      </c>
      <c r="AN19" s="19">
        <f>'[2]JUNE 2017'!$C112</f>
        <v>2479.6799999999967</v>
      </c>
      <c r="AO19" s="15"/>
      <c r="AP19" s="16">
        <v>10</v>
      </c>
      <c r="AQ19" s="17">
        <f t="shared" si="43"/>
        <v>42926</v>
      </c>
      <c r="AR19" s="18">
        <f>VLOOKUP(AQ19,'Net_Schedule &amp; Net_Actual'!$A$1:$C$2107,2,0)</f>
        <v>21083.388999999999</v>
      </c>
      <c r="AS19" s="18">
        <f>VLOOKUP(AQ19,'Net_Schedule &amp; Net_Actual'!$A$1:$C$2107,3,0)</f>
        <v>21220.799999999999</v>
      </c>
      <c r="AT19" s="19">
        <f>'[2]JULY 2017'!$B112</f>
        <v>28800</v>
      </c>
      <c r="AU19" s="19">
        <f t="shared" si="19"/>
        <v>4858.2995951417006</v>
      </c>
      <c r="AV19" s="19">
        <f t="shared" si="20"/>
        <v>202.42914979757086</v>
      </c>
      <c r="AW19" s="19">
        <f t="shared" si="21"/>
        <v>4224</v>
      </c>
      <c r="AX19" s="19">
        <f>'[2]JULY 2017'!$C112</f>
        <v>3093.3599999999969</v>
      </c>
      <c r="AY19" s="15"/>
      <c r="AZ19" s="16">
        <v>10</v>
      </c>
      <c r="BA19" s="17">
        <f t="shared" si="44"/>
        <v>42957</v>
      </c>
      <c r="BB19" s="18">
        <f>VLOOKUP(BA19,'Net_Schedule &amp; Net_Actual'!$A$1:$C$2107,2,0)</f>
        <v>21093.712</v>
      </c>
      <c r="BC19" s="18">
        <f>VLOOKUP(BA19,'Net_Schedule &amp; Net_Actual'!$A$1:$C$2107,3,0)</f>
        <v>21391.635999999999</v>
      </c>
      <c r="BD19" s="19">
        <f>'[2]AUGUST 2017'!$B112</f>
        <v>26400</v>
      </c>
      <c r="BE19" s="19">
        <f t="shared" si="0"/>
        <v>4453.4412955465586</v>
      </c>
      <c r="BF19" s="19">
        <f t="shared" si="22"/>
        <v>185.56005398110662</v>
      </c>
      <c r="BG19" s="19">
        <f t="shared" si="23"/>
        <v>3872</v>
      </c>
      <c r="BH19" s="19">
        <f>'[2]AUGUST 2017'!$C112</f>
        <v>3093.3599999999969</v>
      </c>
      <c r="BI19" s="15"/>
      <c r="BJ19" s="16">
        <v>10</v>
      </c>
      <c r="BK19" s="17">
        <f t="shared" si="45"/>
        <v>42988</v>
      </c>
      <c r="BL19" s="18">
        <f>VLOOKUP(BK19,'Net_Schedule &amp; Net_Actual'!$A$1:$C$2107,2,0)</f>
        <v>21032.967000000001</v>
      </c>
      <c r="BM19" s="18">
        <f>VLOOKUP(BK19,'Net_Schedule &amp; Net_Actual'!$A$1:$C$2107,3,0)</f>
        <v>21566.182000000001</v>
      </c>
      <c r="BN19" s="19">
        <f>'[2]SEPTEMBER 2017'!$B111</f>
        <v>31680</v>
      </c>
      <c r="BO19" s="19">
        <f t="shared" si="1"/>
        <v>5280</v>
      </c>
      <c r="BP19" s="19">
        <f t="shared" si="24"/>
        <v>220</v>
      </c>
      <c r="BQ19" s="19">
        <f t="shared" si="25"/>
        <v>4590.6432000000004</v>
      </c>
      <c r="BR19" s="19">
        <f>'[2]SEPTEMBER 2017'!$C111</f>
        <v>3093.5999999999949</v>
      </c>
      <c r="BS19" s="15"/>
      <c r="BT19" s="16">
        <v>10</v>
      </c>
      <c r="BU19" s="17">
        <f t="shared" si="46"/>
        <v>43018</v>
      </c>
      <c r="BV19" s="18">
        <f>VLOOKUP(BU19,'Net_Schedule &amp; Net_Actual'!$A$1:$C$2107,2,0)</f>
        <v>20951.054</v>
      </c>
      <c r="BW19" s="18">
        <f>VLOOKUP(BU19,'Net_Schedule &amp; Net_Actual'!$A$1:$C$2107,3,0)</f>
        <v>20861.817999999999</v>
      </c>
      <c r="BX19" s="19">
        <f>'[2]OCTOBER 2017'!$B112</f>
        <v>31680</v>
      </c>
      <c r="BY19" s="19">
        <f t="shared" si="2"/>
        <v>5280</v>
      </c>
      <c r="BZ19" s="19">
        <f t="shared" si="26"/>
        <v>220</v>
      </c>
      <c r="CA19" s="19">
        <f t="shared" si="27"/>
        <v>4590.6432000000004</v>
      </c>
      <c r="CB19" s="19">
        <f>'[2]OCTOBER 2017'!$C112</f>
        <v>3093.5999999999949</v>
      </c>
      <c r="CC19" s="15"/>
      <c r="CD19" s="16">
        <v>10</v>
      </c>
      <c r="CE19" s="17">
        <f t="shared" si="47"/>
        <v>43049</v>
      </c>
      <c r="CF19" s="18">
        <f>VLOOKUP(CE19,'Net_Schedule &amp; Net_Actual'!$A$1:$C$2107,2,0)</f>
        <v>9653.5210000000006</v>
      </c>
      <c r="CG19" s="18">
        <f>VLOOKUP(CE19,'Net_Schedule &amp; Net_Actual'!$A$1:$C$2107,3,0)</f>
        <v>9922.0360000000001</v>
      </c>
      <c r="CH19" s="19">
        <f>'[2]NOVEMBER 2017'!$B112</f>
        <v>31680</v>
      </c>
      <c r="CI19" s="19">
        <f t="shared" si="3"/>
        <v>5280</v>
      </c>
      <c r="CJ19" s="19">
        <f t="shared" si="28"/>
        <v>220</v>
      </c>
      <c r="CK19" s="19">
        <f t="shared" si="29"/>
        <v>4590.6432000000004</v>
      </c>
      <c r="CL19" s="19">
        <f>'[2]NOVEMBER 2017'!$C112</f>
        <v>1415.1925000000008</v>
      </c>
      <c r="CM19" s="15"/>
      <c r="CN19" s="16">
        <v>10</v>
      </c>
      <c r="CO19" s="17">
        <f t="shared" si="48"/>
        <v>43079</v>
      </c>
      <c r="CP19" s="18">
        <f>VLOOKUP(CO19,'Net_Schedule &amp; Net_Actual'!$A$1:$C$2107,2,0)</f>
        <v>6652.8360000000002</v>
      </c>
      <c r="CQ19" s="18">
        <f>VLOOKUP(CO19,'Net_Schedule &amp; Net_Actual'!$A$1:$C$2107,3,0)</f>
        <v>6723.6360000000004</v>
      </c>
      <c r="CR19" s="19">
        <f>[2]Summary!$S13</f>
        <v>26400</v>
      </c>
      <c r="CS19" s="19">
        <f t="shared" si="4"/>
        <v>4453.4412955465586</v>
      </c>
      <c r="CT19" s="19">
        <f t="shared" si="30"/>
        <v>185.56005398110662</v>
      </c>
      <c r="CU19" s="19">
        <f t="shared" si="31"/>
        <v>3872</v>
      </c>
      <c r="CV19" s="19">
        <f>[2]Summary!$T13</f>
        <v>975.95499999999993</v>
      </c>
      <c r="CW19" s="15"/>
      <c r="CX19" s="16">
        <v>10</v>
      </c>
      <c r="CY19" s="17">
        <f t="shared" si="49"/>
        <v>43110</v>
      </c>
      <c r="CZ19" s="18">
        <f>VLOOKUP(CY19,'Net_Schedule &amp; Net_Actual'!$A$1:$C$2107,2,0)</f>
        <v>4550.5339999999997</v>
      </c>
      <c r="DA19" s="18">
        <f>VLOOKUP(CY19,'Net_Schedule &amp; Net_Actual'!$A$1:$C$2107,3,0)</f>
        <v>3268.8</v>
      </c>
      <c r="DB19" s="19">
        <f>'[2]JANUARY 2018'!$B113</f>
        <v>26400</v>
      </c>
      <c r="DC19" s="19">
        <f t="shared" si="5"/>
        <v>4453.4412955465586</v>
      </c>
      <c r="DD19" s="19">
        <f t="shared" si="32"/>
        <v>185.56005398110662</v>
      </c>
      <c r="DE19" s="19">
        <f t="shared" si="33"/>
        <v>3872</v>
      </c>
      <c r="DF19" s="19">
        <f>'[2]JANUARY 2018'!$C113</f>
        <v>718.4124999999998</v>
      </c>
      <c r="DG19" s="15"/>
      <c r="DH19" s="16">
        <v>10</v>
      </c>
      <c r="DI19" s="17">
        <f t="shared" si="50"/>
        <v>43141</v>
      </c>
      <c r="DJ19" s="18">
        <f>VLOOKUP(DI19,'Net_Schedule &amp; Net_Actual'!$A$1:$C$2107,2,0)</f>
        <v>4912.4960000000001</v>
      </c>
      <c r="DK19" s="18">
        <f>VLOOKUP(DI19,'Net_Schedule &amp; Net_Actual'!$A$1:$C$2107,3,0)</f>
        <v>4941.2359999999999</v>
      </c>
      <c r="DL19" s="19">
        <f>'[2]FEBURARY 2018'!$B112</f>
        <v>15650.399999999976</v>
      </c>
      <c r="DM19" s="19">
        <f t="shared" si="6"/>
        <v>2640.0809716599151</v>
      </c>
      <c r="DN19" s="19">
        <f t="shared" si="34"/>
        <v>110.00337381916313</v>
      </c>
      <c r="DO19" s="19">
        <f t="shared" si="35"/>
        <v>2295.3919999999966</v>
      </c>
      <c r="DP19" s="19">
        <f>'[2]FEBURARY 2018'!$C112</f>
        <v>719.9199999999995</v>
      </c>
      <c r="DQ19" s="15"/>
      <c r="DR19" s="16">
        <v>10</v>
      </c>
      <c r="DS19" s="17">
        <f t="shared" si="51"/>
        <v>43169</v>
      </c>
      <c r="DT19" s="18">
        <f>VLOOKUP(DS19,'Net_Schedule &amp; Net_Actual'!$A$1:$C$2107,2,0)</f>
        <v>5824.3130000000001</v>
      </c>
      <c r="DU19" s="18">
        <f>VLOOKUP(DS19,'Net_Schedule &amp; Net_Actual'!$A$1:$C$2107,3,0)</f>
        <v>5796</v>
      </c>
      <c r="DV19" s="19">
        <f>[2]Summary!$Y13</f>
        <v>31299.840000000062</v>
      </c>
      <c r="DW19" s="19">
        <f t="shared" si="36"/>
        <v>5280.0000000000109</v>
      </c>
      <c r="DX19" s="19">
        <f t="shared" si="37"/>
        <v>220.00000000000045</v>
      </c>
      <c r="DY19" s="19">
        <f t="shared" si="38"/>
        <v>4590.6432000000095</v>
      </c>
      <c r="DZ19" s="19">
        <f>[2]Summary!$Z13</f>
        <v>853.55749999999978</v>
      </c>
    </row>
    <row r="20" spans="1:130" ht="15.95" customHeight="1" x14ac:dyDescent="0.2">
      <c r="A20" s="15"/>
      <c r="B20" s="16">
        <v>11</v>
      </c>
      <c r="C20" s="17">
        <f t="shared" si="39"/>
        <v>42805</v>
      </c>
      <c r="D20" s="18">
        <f>VLOOKUP(C20,'Net_Schedule &amp; Net_Actual'!$A$1:$C$2107,2,0)</f>
        <v>2871.2150000000001</v>
      </c>
      <c r="E20" s="18">
        <f>VLOOKUP(C20,'Net_Schedule &amp; Net_Actual'!$A$1:$C$2107,3,0)</f>
        <v>3158.6909999999998</v>
      </c>
      <c r="F20" s="19">
        <f>[1]Sheet1!$B113</f>
        <v>14227.200000000023</v>
      </c>
      <c r="G20" s="19">
        <f t="shared" si="7"/>
        <v>2400.0000000000041</v>
      </c>
      <c r="H20" s="19">
        <f t="shared" si="8"/>
        <v>100.00000000000017</v>
      </c>
      <c r="I20" s="19">
        <f t="shared" si="9"/>
        <v>2086.6560000000036</v>
      </c>
      <c r="J20" s="19">
        <f>[1]Sheet1!$C113</f>
        <v>416.5875000000002</v>
      </c>
      <c r="K20" s="15"/>
      <c r="L20" s="16">
        <v>11</v>
      </c>
      <c r="M20" s="17">
        <f t="shared" si="40"/>
        <v>42836</v>
      </c>
      <c r="N20" s="18">
        <f>VLOOKUP(M20,'Net_Schedule &amp; Net_Actual'!$A$1:$C$2107,2,0)</f>
        <v>12990.5</v>
      </c>
      <c r="O20" s="18">
        <f>VLOOKUP(M20,'Net_Schedule &amp; Net_Actual'!$A$1:$C$2107,3,0)</f>
        <v>13668.763000000001</v>
      </c>
      <c r="P20" s="19">
        <f>'[2]APRIL 2017'!$B113</f>
        <v>15649.920000000031</v>
      </c>
      <c r="Q20" s="19">
        <f t="shared" si="10"/>
        <v>2640.0000000000055</v>
      </c>
      <c r="R20" s="19">
        <f t="shared" si="11"/>
        <v>110.00000000000023</v>
      </c>
      <c r="S20" s="19">
        <f t="shared" si="12"/>
        <v>2295.3216000000048</v>
      </c>
      <c r="T20" s="19">
        <f>'[2]APRIL 2017'!$C113</f>
        <v>1594.6800000000021</v>
      </c>
      <c r="U20" s="15"/>
      <c r="V20" s="16">
        <v>11</v>
      </c>
      <c r="W20" s="17">
        <f t="shared" si="41"/>
        <v>42866</v>
      </c>
      <c r="X20" s="18">
        <f>VLOOKUP(W20,'Net_Schedule &amp; Net_Actual'!$A$1:$C$2107,2,0)</f>
        <v>12901.712</v>
      </c>
      <c r="Y20" s="18">
        <f>VLOOKUP(W20,'Net_Schedule &amp; Net_Actual'!$A$1:$C$2107,3,0)</f>
        <v>12766.326999999999</v>
      </c>
      <c r="Z20" s="19">
        <f>'[2]MAY 2017'!$B113</f>
        <v>28800</v>
      </c>
      <c r="AA20" s="19">
        <f t="shared" si="13"/>
        <v>4858.2995951417006</v>
      </c>
      <c r="AB20" s="19">
        <f t="shared" si="14"/>
        <v>202.42914979757086</v>
      </c>
      <c r="AC20" s="19">
        <f t="shared" si="15"/>
        <v>4224</v>
      </c>
      <c r="AD20" s="19">
        <f>'[2]MAY 2017'!$C113</f>
        <v>1938.1175000000017</v>
      </c>
      <c r="AE20" s="15"/>
      <c r="AF20" s="16">
        <v>11</v>
      </c>
      <c r="AG20" s="17">
        <f t="shared" si="42"/>
        <v>42897</v>
      </c>
      <c r="AH20" s="18">
        <f>VLOOKUP(AG20,'Net_Schedule &amp; Net_Actual'!$A$1:$C$2107,2,0)</f>
        <v>16916.043000000001</v>
      </c>
      <c r="AI20" s="18">
        <f>VLOOKUP(AG20,'Net_Schedule &amp; Net_Actual'!$A$1:$C$2107,3,0)</f>
        <v>18513.454000000002</v>
      </c>
      <c r="AJ20" s="19">
        <f>'[2]JUNE 2017'!$B113</f>
        <v>28800</v>
      </c>
      <c r="AK20" s="19">
        <f t="shared" si="16"/>
        <v>4858.2995951417006</v>
      </c>
      <c r="AL20" s="19">
        <f t="shared" si="17"/>
        <v>202.42914979757086</v>
      </c>
      <c r="AM20" s="19">
        <f t="shared" si="18"/>
        <v>4224</v>
      </c>
      <c r="AN20" s="19">
        <f>'[2]JUNE 2017'!$C113</f>
        <v>2479.6799999999967</v>
      </c>
      <c r="AO20" s="15"/>
      <c r="AP20" s="16">
        <v>11</v>
      </c>
      <c r="AQ20" s="17">
        <f t="shared" si="43"/>
        <v>42927</v>
      </c>
      <c r="AR20" s="18">
        <f>VLOOKUP(AQ20,'Net_Schedule &amp; Net_Actual'!$A$1:$C$2107,2,0)</f>
        <v>21088.645</v>
      </c>
      <c r="AS20" s="18">
        <f>VLOOKUP(AQ20,'Net_Schedule &amp; Net_Actual'!$A$1:$C$2107,3,0)</f>
        <v>21194.400000000001</v>
      </c>
      <c r="AT20" s="19">
        <f>'[2]JULY 2017'!$B113</f>
        <v>28800</v>
      </c>
      <c r="AU20" s="19">
        <f t="shared" si="19"/>
        <v>4858.2995951417006</v>
      </c>
      <c r="AV20" s="19">
        <f t="shared" si="20"/>
        <v>202.42914979757086</v>
      </c>
      <c r="AW20" s="19">
        <f t="shared" si="21"/>
        <v>4224</v>
      </c>
      <c r="AX20" s="19">
        <f>'[2]JULY 2017'!$C113</f>
        <v>3093.3599999999969</v>
      </c>
      <c r="AY20" s="15"/>
      <c r="AZ20" s="16">
        <v>11</v>
      </c>
      <c r="BA20" s="17">
        <f t="shared" si="44"/>
        <v>42958</v>
      </c>
      <c r="BB20" s="18">
        <f>VLOOKUP(BA20,'Net_Schedule &amp; Net_Actual'!$A$1:$C$2107,2,0)</f>
        <v>20079.512999999999</v>
      </c>
      <c r="BC20" s="18">
        <f>VLOOKUP(BA20,'Net_Schedule &amp; Net_Actual'!$A$1:$C$2107,3,0)</f>
        <v>20475.635999999999</v>
      </c>
      <c r="BD20" s="19">
        <f>'[2]AUGUST 2017'!$B113</f>
        <v>26400</v>
      </c>
      <c r="BE20" s="19">
        <f t="shared" si="0"/>
        <v>4453.4412955465586</v>
      </c>
      <c r="BF20" s="19">
        <f t="shared" si="22"/>
        <v>185.56005398110662</v>
      </c>
      <c r="BG20" s="19">
        <f t="shared" si="23"/>
        <v>3872</v>
      </c>
      <c r="BH20" s="19">
        <f>'[2]AUGUST 2017'!$C113</f>
        <v>3093.3599999999969</v>
      </c>
      <c r="BI20" s="15"/>
      <c r="BJ20" s="16">
        <v>11</v>
      </c>
      <c r="BK20" s="17">
        <f t="shared" si="45"/>
        <v>42989</v>
      </c>
      <c r="BL20" s="18">
        <f>VLOOKUP(BK20,'Net_Schedule &amp; Net_Actual'!$A$1:$C$2107,2,0)</f>
        <v>21009.824000000001</v>
      </c>
      <c r="BM20" s="18">
        <f>VLOOKUP(BK20,'Net_Schedule &amp; Net_Actual'!$A$1:$C$2107,3,0)</f>
        <v>21563.708999999999</v>
      </c>
      <c r="BN20" s="19">
        <f>'[2]SEPTEMBER 2017'!$B112</f>
        <v>31680</v>
      </c>
      <c r="BO20" s="19">
        <f t="shared" si="1"/>
        <v>5280</v>
      </c>
      <c r="BP20" s="19">
        <f t="shared" si="24"/>
        <v>220</v>
      </c>
      <c r="BQ20" s="19">
        <f t="shared" si="25"/>
        <v>4590.6432000000004</v>
      </c>
      <c r="BR20" s="19">
        <f>'[2]SEPTEMBER 2017'!$C112</f>
        <v>3093.5999999999949</v>
      </c>
      <c r="BS20" s="15"/>
      <c r="BT20" s="16">
        <v>11</v>
      </c>
      <c r="BU20" s="17">
        <f t="shared" si="46"/>
        <v>43019</v>
      </c>
      <c r="BV20" s="18">
        <f>VLOOKUP(BU20,'Net_Schedule &amp; Net_Actual'!$A$1:$C$2107,2,0)</f>
        <v>17911.403999999999</v>
      </c>
      <c r="BW20" s="18">
        <f>VLOOKUP(BU20,'Net_Schedule &amp; Net_Actual'!$A$1:$C$2107,3,0)</f>
        <v>18773.309000000001</v>
      </c>
      <c r="BX20" s="19">
        <f>'[2]OCTOBER 2017'!$B113</f>
        <v>31680</v>
      </c>
      <c r="BY20" s="19">
        <f t="shared" si="2"/>
        <v>5280</v>
      </c>
      <c r="BZ20" s="19">
        <f t="shared" si="26"/>
        <v>220</v>
      </c>
      <c r="CA20" s="19">
        <f t="shared" si="27"/>
        <v>4590.6432000000004</v>
      </c>
      <c r="CB20" s="19">
        <f>'[2]OCTOBER 2017'!$C113</f>
        <v>2626.9900000000011</v>
      </c>
      <c r="CC20" s="15"/>
      <c r="CD20" s="16">
        <v>11</v>
      </c>
      <c r="CE20" s="17">
        <f t="shared" si="47"/>
        <v>43050</v>
      </c>
      <c r="CF20" s="18">
        <f>VLOOKUP(CE20,'Net_Schedule &amp; Net_Actual'!$A$1:$C$2107,2,0)</f>
        <v>9440.3700000000008</v>
      </c>
      <c r="CG20" s="18">
        <f>VLOOKUP(CE20,'Net_Schedule &amp; Net_Actual'!$A$1:$C$2107,3,0)</f>
        <v>9643.491</v>
      </c>
      <c r="CH20" s="19">
        <f>'[2]NOVEMBER 2017'!$B113</f>
        <v>31680</v>
      </c>
      <c r="CI20" s="19">
        <f t="shared" si="3"/>
        <v>5280</v>
      </c>
      <c r="CJ20" s="19">
        <f t="shared" si="28"/>
        <v>220</v>
      </c>
      <c r="CK20" s="19">
        <f t="shared" si="29"/>
        <v>4590.6432000000004</v>
      </c>
      <c r="CL20" s="19">
        <f>'[2]NOVEMBER 2017'!$C113</f>
        <v>1383.9425000000008</v>
      </c>
      <c r="CM20" s="15"/>
      <c r="CN20" s="16">
        <v>11</v>
      </c>
      <c r="CO20" s="17">
        <f t="shared" si="48"/>
        <v>43080</v>
      </c>
      <c r="CP20" s="18">
        <f>VLOOKUP(CO20,'Net_Schedule &amp; Net_Actual'!$A$1:$C$2107,2,0)</f>
        <v>8107.4409999999998</v>
      </c>
      <c r="CQ20" s="18">
        <f>VLOOKUP(CO20,'Net_Schedule &amp; Net_Actual'!$A$1:$C$2107,3,0)</f>
        <v>7990.8360000000002</v>
      </c>
      <c r="CR20" s="19">
        <f>[2]Summary!$S14</f>
        <v>26400</v>
      </c>
      <c r="CS20" s="19">
        <f t="shared" si="4"/>
        <v>4453.4412955465586</v>
      </c>
      <c r="CT20" s="19">
        <f t="shared" si="30"/>
        <v>185.56005398110662</v>
      </c>
      <c r="CU20" s="19">
        <f t="shared" si="31"/>
        <v>3872</v>
      </c>
      <c r="CV20" s="19">
        <f>[2]Summary!$T14</f>
        <v>1233.8274999999999</v>
      </c>
      <c r="CW20" s="15"/>
      <c r="CX20" s="16">
        <v>11</v>
      </c>
      <c r="CY20" s="17">
        <f t="shared" si="49"/>
        <v>43111</v>
      </c>
      <c r="CZ20" s="18">
        <f>VLOOKUP(CY20,'Net_Schedule &amp; Net_Actual'!$A$1:$C$2107,2,0)</f>
        <v>3559.9090000000001</v>
      </c>
      <c r="DA20" s="18">
        <f>VLOOKUP(CY20,'Net_Schedule &amp; Net_Actual'!$A$1:$C$2107,3,0)</f>
        <v>4197.7449999999999</v>
      </c>
      <c r="DB20" s="19">
        <f>'[2]JANUARY 2018'!$B114</f>
        <v>26400</v>
      </c>
      <c r="DC20" s="19">
        <f t="shared" si="5"/>
        <v>4453.4412955465586</v>
      </c>
      <c r="DD20" s="19">
        <f t="shared" si="32"/>
        <v>185.56005398110662</v>
      </c>
      <c r="DE20" s="19">
        <f t="shared" si="33"/>
        <v>3872</v>
      </c>
      <c r="DF20" s="19">
        <f>'[2]JANUARY 2018'!$C114</f>
        <v>719.0949999999998</v>
      </c>
      <c r="DG20" s="15"/>
      <c r="DH20" s="16">
        <v>11</v>
      </c>
      <c r="DI20" s="17">
        <f t="shared" si="50"/>
        <v>43142</v>
      </c>
      <c r="DJ20" s="18">
        <f>VLOOKUP(DI20,'Net_Schedule &amp; Net_Actual'!$A$1:$C$2107,2,0)</f>
        <v>3332.4609999999998</v>
      </c>
      <c r="DK20" s="18">
        <f>VLOOKUP(DI20,'Net_Schedule &amp; Net_Actual'!$A$1:$C$2107,3,0)</f>
        <v>3339.127</v>
      </c>
      <c r="DL20" s="19">
        <f>'[2]FEBURARY 2018'!$B113</f>
        <v>15650.399999999976</v>
      </c>
      <c r="DM20" s="19">
        <f t="shared" si="6"/>
        <v>2640.0809716599151</v>
      </c>
      <c r="DN20" s="19">
        <f t="shared" si="34"/>
        <v>110.00337381916313</v>
      </c>
      <c r="DO20" s="19">
        <f t="shared" si="35"/>
        <v>2295.3919999999966</v>
      </c>
      <c r="DP20" s="19">
        <f>'[2]FEBURARY 2018'!$C113</f>
        <v>494.94500000000005</v>
      </c>
      <c r="DQ20" s="15"/>
      <c r="DR20" s="16">
        <v>11</v>
      </c>
      <c r="DS20" s="17">
        <f t="shared" si="51"/>
        <v>43170</v>
      </c>
      <c r="DT20" s="18">
        <f>VLOOKUP(DS20,'Net_Schedule &amp; Net_Actual'!$A$1:$C$2107,2,0)</f>
        <v>1650.934</v>
      </c>
      <c r="DU20" s="18">
        <f>VLOOKUP(DS20,'Net_Schedule &amp; Net_Actual'!$A$1:$C$2107,3,0)</f>
        <v>1651.636</v>
      </c>
      <c r="DV20" s="19">
        <f>[2]Summary!$Y14</f>
        <v>31299.840000000062</v>
      </c>
      <c r="DW20" s="19">
        <f t="shared" si="36"/>
        <v>5280.0000000000109</v>
      </c>
      <c r="DX20" s="19">
        <f t="shared" si="37"/>
        <v>220.00000000000045</v>
      </c>
      <c r="DY20" s="19">
        <f t="shared" si="38"/>
        <v>4590.6432000000095</v>
      </c>
      <c r="DZ20" s="19">
        <f>[2]Summary!$Z14</f>
        <v>246.92</v>
      </c>
    </row>
    <row r="21" spans="1:130" ht="15.95" customHeight="1" x14ac:dyDescent="0.2">
      <c r="A21" s="15"/>
      <c r="B21" s="16">
        <v>12</v>
      </c>
      <c r="C21" s="17">
        <f t="shared" si="39"/>
        <v>42806</v>
      </c>
      <c r="D21" s="18">
        <f>VLOOKUP(C21,'Net_Schedule &amp; Net_Actual'!$A$1:$C$2107,2,0)</f>
        <v>4801.0379999999996</v>
      </c>
      <c r="E21" s="18">
        <f>VLOOKUP(C21,'Net_Schedule &amp; Net_Actual'!$A$1:$C$2107,3,0)</f>
        <v>4828.0730000000003</v>
      </c>
      <c r="F21" s="19">
        <f>[1]Sheet1!$B114</f>
        <v>14227.200000000023</v>
      </c>
      <c r="G21" s="19">
        <f t="shared" si="7"/>
        <v>2400.0000000000041</v>
      </c>
      <c r="H21" s="19">
        <f t="shared" si="8"/>
        <v>100.00000000000017</v>
      </c>
      <c r="I21" s="19">
        <f t="shared" si="9"/>
        <v>2086.6560000000036</v>
      </c>
      <c r="J21" s="19">
        <f>[1]Sheet1!$C114</f>
        <v>684.65250000000015</v>
      </c>
      <c r="K21" s="15"/>
      <c r="L21" s="16">
        <v>12</v>
      </c>
      <c r="M21" s="17">
        <f t="shared" si="40"/>
        <v>42837</v>
      </c>
      <c r="N21" s="18">
        <f>VLOOKUP(M21,'Net_Schedule &amp; Net_Actual'!$A$1:$C$2107,2,0)</f>
        <v>3990.9050000000002</v>
      </c>
      <c r="O21" s="18">
        <f>VLOOKUP(M21,'Net_Schedule &amp; Net_Actual'!$A$1:$C$2107,3,0)</f>
        <v>3820.7269999999999</v>
      </c>
      <c r="P21" s="19">
        <f>'[2]APRIL 2017'!$B114</f>
        <v>15649.920000000031</v>
      </c>
      <c r="Q21" s="19">
        <f t="shared" si="10"/>
        <v>2640.0000000000055</v>
      </c>
      <c r="R21" s="19">
        <f t="shared" si="11"/>
        <v>110.00000000000023</v>
      </c>
      <c r="S21" s="19">
        <f t="shared" si="12"/>
        <v>2295.3216000000048</v>
      </c>
      <c r="T21" s="19">
        <f>'[2]APRIL 2017'!$C114</f>
        <v>720.18000000000166</v>
      </c>
      <c r="U21" s="15"/>
      <c r="V21" s="16">
        <v>12</v>
      </c>
      <c r="W21" s="17">
        <f t="shared" si="41"/>
        <v>42867</v>
      </c>
      <c r="X21" s="18">
        <f>VLOOKUP(W21,'Net_Schedule &amp; Net_Actual'!$A$1:$C$2107,2,0)</f>
        <v>11239.022999999999</v>
      </c>
      <c r="Y21" s="18">
        <f>VLOOKUP(W21,'Net_Schedule &amp; Net_Actual'!$A$1:$C$2107,3,0)</f>
        <v>11505.308999999999</v>
      </c>
      <c r="Z21" s="19">
        <f>'[2]MAY 2017'!$B114</f>
        <v>28800</v>
      </c>
      <c r="AA21" s="19">
        <f t="shared" si="13"/>
        <v>4858.2995951417006</v>
      </c>
      <c r="AB21" s="19">
        <f t="shared" si="14"/>
        <v>202.42914979757086</v>
      </c>
      <c r="AC21" s="19">
        <f t="shared" si="15"/>
        <v>4224</v>
      </c>
      <c r="AD21" s="19">
        <f>'[2]MAY 2017'!$C114</f>
        <v>1749.7200000000018</v>
      </c>
      <c r="AE21" s="15"/>
      <c r="AF21" s="16">
        <v>12</v>
      </c>
      <c r="AG21" s="17">
        <f t="shared" si="42"/>
        <v>42898</v>
      </c>
      <c r="AH21" s="18">
        <f>VLOOKUP(AG21,'Net_Schedule &amp; Net_Actual'!$A$1:$C$2107,2,0)</f>
        <v>17100.151999999998</v>
      </c>
      <c r="AI21" s="18">
        <f>VLOOKUP(AG21,'Net_Schedule &amp; Net_Actual'!$A$1:$C$2107,3,0)</f>
        <v>18214.617999999999</v>
      </c>
      <c r="AJ21" s="19">
        <f>'[2]JUNE 2017'!$B114</f>
        <v>28800</v>
      </c>
      <c r="AK21" s="19">
        <f t="shared" si="16"/>
        <v>4858.2995951417006</v>
      </c>
      <c r="AL21" s="19">
        <f t="shared" si="17"/>
        <v>202.42914979757086</v>
      </c>
      <c r="AM21" s="19">
        <f t="shared" si="18"/>
        <v>4224</v>
      </c>
      <c r="AN21" s="19">
        <f>'[2]JUNE 2017'!$C114</f>
        <v>2479.6799999999967</v>
      </c>
      <c r="AO21" s="15"/>
      <c r="AP21" s="16">
        <v>12</v>
      </c>
      <c r="AQ21" s="17">
        <f t="shared" si="43"/>
        <v>42928</v>
      </c>
      <c r="AR21" s="18">
        <f>VLOOKUP(AQ21,'Net_Schedule &amp; Net_Actual'!$A$1:$C$2107,2,0)</f>
        <v>21067.208999999999</v>
      </c>
      <c r="AS21" s="18">
        <f>VLOOKUP(AQ21,'Net_Schedule &amp; Net_Actual'!$A$1:$C$2107,3,0)</f>
        <v>21210.762999999999</v>
      </c>
      <c r="AT21" s="19">
        <f>'[2]JULY 2017'!$B114</f>
        <v>28800</v>
      </c>
      <c r="AU21" s="19">
        <f t="shared" si="19"/>
        <v>4858.2995951417006</v>
      </c>
      <c r="AV21" s="19">
        <f t="shared" si="20"/>
        <v>202.42914979757086</v>
      </c>
      <c r="AW21" s="19">
        <f t="shared" si="21"/>
        <v>4224</v>
      </c>
      <c r="AX21" s="19">
        <f>'[2]JULY 2017'!$C114</f>
        <v>3093.3599999999969</v>
      </c>
      <c r="AY21" s="15"/>
      <c r="AZ21" s="16">
        <v>12</v>
      </c>
      <c r="BA21" s="17">
        <f t="shared" si="44"/>
        <v>42959</v>
      </c>
      <c r="BB21" s="18">
        <f>VLOOKUP(BA21,'Net_Schedule &amp; Net_Actual'!$A$1:$C$2107,2,0)</f>
        <v>20060.434000000001</v>
      </c>
      <c r="BC21" s="18">
        <f>VLOOKUP(BA21,'Net_Schedule &amp; Net_Actual'!$A$1:$C$2107,3,0)</f>
        <v>20828.073</v>
      </c>
      <c r="BD21" s="19">
        <f>'[2]AUGUST 2017'!$B114</f>
        <v>31680</v>
      </c>
      <c r="BE21" s="19">
        <f t="shared" si="0"/>
        <v>5280</v>
      </c>
      <c r="BF21" s="19">
        <f t="shared" si="22"/>
        <v>220</v>
      </c>
      <c r="BG21" s="19">
        <f t="shared" si="23"/>
        <v>4590.6432000000004</v>
      </c>
      <c r="BH21" s="19">
        <f>'[2]AUGUST 2017'!$C114</f>
        <v>3093.3599999999969</v>
      </c>
      <c r="BI21" s="15"/>
      <c r="BJ21" s="16">
        <v>12</v>
      </c>
      <c r="BK21" s="17">
        <f t="shared" si="45"/>
        <v>42990</v>
      </c>
      <c r="BL21" s="18">
        <f>VLOOKUP(BK21,'Net_Schedule &amp; Net_Actual'!$A$1:$C$2107,2,0)</f>
        <v>21037.034</v>
      </c>
      <c r="BM21" s="18">
        <f>VLOOKUP(BK21,'Net_Schedule &amp; Net_Actual'!$A$1:$C$2107,3,0)</f>
        <v>21296.508999999998</v>
      </c>
      <c r="BN21" s="19">
        <f>'[2]SEPTEMBER 2017'!$B113</f>
        <v>31680</v>
      </c>
      <c r="BO21" s="19">
        <f t="shared" si="1"/>
        <v>5280</v>
      </c>
      <c r="BP21" s="19">
        <f t="shared" si="24"/>
        <v>220</v>
      </c>
      <c r="BQ21" s="19">
        <f t="shared" si="25"/>
        <v>4590.6432000000004</v>
      </c>
      <c r="BR21" s="19">
        <f>'[2]SEPTEMBER 2017'!$C113</f>
        <v>3093.5999999999949</v>
      </c>
      <c r="BS21" s="15"/>
      <c r="BT21" s="16">
        <v>12</v>
      </c>
      <c r="BU21" s="17">
        <f t="shared" si="46"/>
        <v>43020</v>
      </c>
      <c r="BV21" s="18">
        <f>VLOOKUP(BU21,'Net_Schedule &amp; Net_Actual'!$A$1:$C$2107,2,0)</f>
        <v>21095.185000000001</v>
      </c>
      <c r="BW21" s="18">
        <f>VLOOKUP(BU21,'Net_Schedule &amp; Net_Actual'!$A$1:$C$2107,3,0)</f>
        <v>21040.945</v>
      </c>
      <c r="BX21" s="19">
        <f>'[2]OCTOBER 2017'!$B114</f>
        <v>31680</v>
      </c>
      <c r="BY21" s="19">
        <f t="shared" si="2"/>
        <v>5280</v>
      </c>
      <c r="BZ21" s="19">
        <f t="shared" si="26"/>
        <v>220</v>
      </c>
      <c r="CA21" s="19">
        <f t="shared" si="27"/>
        <v>4590.6432000000004</v>
      </c>
      <c r="CB21" s="19">
        <f>'[2]OCTOBER 2017'!$C114</f>
        <v>3094.0800000000013</v>
      </c>
      <c r="CC21" s="15"/>
      <c r="CD21" s="16">
        <v>12</v>
      </c>
      <c r="CE21" s="17">
        <f t="shared" si="47"/>
        <v>43051</v>
      </c>
      <c r="CF21" s="18">
        <f>VLOOKUP(CE21,'Net_Schedule &amp; Net_Actual'!$A$1:$C$2107,2,0)</f>
        <v>9461.1360000000004</v>
      </c>
      <c r="CG21" s="18">
        <f>VLOOKUP(CE21,'Net_Schedule &amp; Net_Actual'!$A$1:$C$2107,3,0)</f>
        <v>9624.9449999999997</v>
      </c>
      <c r="CH21" s="19">
        <f>'[2]NOVEMBER 2017'!$B114</f>
        <v>31680</v>
      </c>
      <c r="CI21" s="19">
        <f t="shared" si="3"/>
        <v>5280</v>
      </c>
      <c r="CJ21" s="19">
        <f t="shared" si="28"/>
        <v>220</v>
      </c>
      <c r="CK21" s="19">
        <f t="shared" si="29"/>
        <v>4590.6432000000004</v>
      </c>
      <c r="CL21" s="19">
        <f>'[2]NOVEMBER 2017'!$C114</f>
        <v>1390.5575000000008</v>
      </c>
      <c r="CM21" s="15"/>
      <c r="CN21" s="16">
        <v>12</v>
      </c>
      <c r="CO21" s="17">
        <f t="shared" si="48"/>
        <v>43081</v>
      </c>
      <c r="CP21" s="18">
        <f>VLOOKUP(CO21,'Net_Schedule &amp; Net_Actual'!$A$1:$C$2107,2,0)</f>
        <v>7062.62</v>
      </c>
      <c r="CQ21" s="18">
        <f>VLOOKUP(CO21,'Net_Schedule &amp; Net_Actual'!$A$1:$C$2107,3,0)</f>
        <v>7079.6360000000004</v>
      </c>
      <c r="CR21" s="19">
        <f>[2]Summary!$S15</f>
        <v>26400</v>
      </c>
      <c r="CS21" s="19">
        <f t="shared" si="4"/>
        <v>4453.4412955465586</v>
      </c>
      <c r="CT21" s="19">
        <f t="shared" si="30"/>
        <v>185.56005398110662</v>
      </c>
      <c r="CU21" s="19">
        <f t="shared" si="31"/>
        <v>3872</v>
      </c>
      <c r="CV21" s="19">
        <f>[2]Summary!$T15</f>
        <v>1022.135</v>
      </c>
      <c r="CW21" s="15"/>
      <c r="CX21" s="16">
        <v>12</v>
      </c>
      <c r="CY21" s="17">
        <f t="shared" si="49"/>
        <v>43112</v>
      </c>
      <c r="CZ21" s="18">
        <f>VLOOKUP(CY21,'Net_Schedule &amp; Net_Actual'!$A$1:$C$2107,2,0)</f>
        <v>6532.9380000000001</v>
      </c>
      <c r="DA21" s="18">
        <f>VLOOKUP(CY21,'Net_Schedule &amp; Net_Actual'!$A$1:$C$2107,3,0)</f>
        <v>6605.6</v>
      </c>
      <c r="DB21" s="19">
        <f>'[2]JANUARY 2018'!$B115</f>
        <v>26400</v>
      </c>
      <c r="DC21" s="19">
        <f t="shared" si="5"/>
        <v>4453.4412955465586</v>
      </c>
      <c r="DD21" s="19">
        <f t="shared" si="32"/>
        <v>185.56005398110662</v>
      </c>
      <c r="DE21" s="19">
        <f t="shared" si="33"/>
        <v>3872</v>
      </c>
      <c r="DF21" s="19">
        <f>'[2]JANUARY 2018'!$C115</f>
        <v>958.29500000000053</v>
      </c>
      <c r="DG21" s="15"/>
      <c r="DH21" s="16">
        <v>12</v>
      </c>
      <c r="DI21" s="17">
        <f t="shared" si="50"/>
        <v>43143</v>
      </c>
      <c r="DJ21" s="18">
        <f>VLOOKUP(DI21,'Net_Schedule &amp; Net_Actual'!$A$1:$C$2107,2,0)</f>
        <v>4284</v>
      </c>
      <c r="DK21" s="18">
        <f>VLOOKUP(DI21,'Net_Schedule &amp; Net_Actual'!$A$1:$C$2107,3,0)</f>
        <v>4273.8909999999996</v>
      </c>
      <c r="DL21" s="19">
        <f>'[2]FEBURARY 2018'!$B114</f>
        <v>15650.399999999976</v>
      </c>
      <c r="DM21" s="19">
        <f t="shared" si="6"/>
        <v>2640.0809716599151</v>
      </c>
      <c r="DN21" s="19">
        <f t="shared" si="34"/>
        <v>110.00337381916313</v>
      </c>
      <c r="DO21" s="19">
        <f t="shared" si="35"/>
        <v>2295.3919999999966</v>
      </c>
      <c r="DP21" s="19">
        <f>'[2]FEBURARY 2018'!$C114</f>
        <v>630</v>
      </c>
      <c r="DQ21" s="15"/>
      <c r="DR21" s="16">
        <v>12</v>
      </c>
      <c r="DS21" s="17">
        <f t="shared" si="51"/>
        <v>43171</v>
      </c>
      <c r="DT21" s="18">
        <f>VLOOKUP(DS21,'Net_Schedule &amp; Net_Actual'!$A$1:$C$2107,2,0)</f>
        <v>4838.9160000000002</v>
      </c>
      <c r="DU21" s="18">
        <f>VLOOKUP(DS21,'Net_Schedule &amp; Net_Actual'!$A$1:$C$2107,3,0)</f>
        <v>4789.1639999999998</v>
      </c>
      <c r="DV21" s="19">
        <f>[2]Summary!$Y15</f>
        <v>31299.840000000062</v>
      </c>
      <c r="DW21" s="19">
        <f t="shared" si="36"/>
        <v>5280.0000000000109</v>
      </c>
      <c r="DX21" s="19">
        <f t="shared" si="37"/>
        <v>220.00000000000045</v>
      </c>
      <c r="DY21" s="19">
        <f t="shared" si="38"/>
        <v>4590.6432000000095</v>
      </c>
      <c r="DZ21" s="19">
        <f>[2]Summary!$Z15</f>
        <v>671.7099999999997</v>
      </c>
    </row>
    <row r="22" spans="1:130" ht="15.95" customHeight="1" x14ac:dyDescent="0.2">
      <c r="A22" s="15"/>
      <c r="B22" s="16">
        <v>13</v>
      </c>
      <c r="C22" s="17">
        <f t="shared" si="39"/>
        <v>42807</v>
      </c>
      <c r="D22" s="18">
        <f>VLOOKUP(C22,'Net_Schedule &amp; Net_Actual'!$A$1:$C$2107,2,0)</f>
        <v>5030.4449999999997</v>
      </c>
      <c r="E22" s="18">
        <f>VLOOKUP(C22,'Net_Schedule &amp; Net_Actual'!$A$1:$C$2107,3,0)</f>
        <v>5082.473</v>
      </c>
      <c r="F22" s="19">
        <f>[1]Sheet1!$B115</f>
        <v>14227.200000000023</v>
      </c>
      <c r="G22" s="19">
        <f t="shared" si="7"/>
        <v>2400.0000000000041</v>
      </c>
      <c r="H22" s="19">
        <f t="shared" si="8"/>
        <v>100.00000000000017</v>
      </c>
      <c r="I22" s="19">
        <f t="shared" si="9"/>
        <v>2086.6560000000036</v>
      </c>
      <c r="J22" s="19">
        <f>[1]Sheet1!$C115</f>
        <v>789.7049999999997</v>
      </c>
      <c r="K22" s="15"/>
      <c r="L22" s="16">
        <v>13</v>
      </c>
      <c r="M22" s="17">
        <f t="shared" si="40"/>
        <v>42838</v>
      </c>
      <c r="N22" s="18">
        <f>VLOOKUP(M22,'Net_Schedule &amp; Net_Actual'!$A$1:$C$2107,2,0)</f>
        <v>325.60000000000002</v>
      </c>
      <c r="O22" s="18">
        <f>VLOOKUP(M22,'Net_Schedule &amp; Net_Actual'!$A$1:$C$2107,3,0)</f>
        <v>413.92700000000002</v>
      </c>
      <c r="P22" s="19">
        <f>'[2]APRIL 2017'!$B115</f>
        <v>0</v>
      </c>
      <c r="Q22" s="19">
        <f t="shared" si="10"/>
        <v>0</v>
      </c>
      <c r="R22" s="19">
        <f t="shared" si="11"/>
        <v>0</v>
      </c>
      <c r="S22" s="19">
        <f t="shared" si="12"/>
        <v>0</v>
      </c>
      <c r="T22" s="19">
        <f>'[2]APRIL 2017'!$C115</f>
        <v>0</v>
      </c>
      <c r="U22" s="15"/>
      <c r="V22" s="16">
        <v>13</v>
      </c>
      <c r="W22" s="17">
        <f t="shared" si="41"/>
        <v>42868</v>
      </c>
      <c r="X22" s="18">
        <f>VLOOKUP(W22,'Net_Schedule &amp; Net_Actual'!$A$1:$C$2107,2,0)</f>
        <v>11164.725</v>
      </c>
      <c r="Y22" s="18">
        <f>VLOOKUP(W22,'Net_Schedule &amp; Net_Actual'!$A$1:$C$2107,3,0)</f>
        <v>11757.963</v>
      </c>
      <c r="Z22" s="19">
        <f>'[2]MAY 2017'!$B115</f>
        <v>28800</v>
      </c>
      <c r="AA22" s="19">
        <f t="shared" si="13"/>
        <v>4858.2995951417006</v>
      </c>
      <c r="AB22" s="19">
        <f t="shared" si="14"/>
        <v>202.42914979757086</v>
      </c>
      <c r="AC22" s="19">
        <f t="shared" si="15"/>
        <v>4224</v>
      </c>
      <c r="AD22" s="19">
        <f>'[2]MAY 2017'!$C115</f>
        <v>1706.2400000000014</v>
      </c>
      <c r="AE22" s="15"/>
      <c r="AF22" s="16">
        <v>13</v>
      </c>
      <c r="AG22" s="17">
        <f t="shared" si="42"/>
        <v>42899</v>
      </c>
      <c r="AH22" s="18">
        <f>VLOOKUP(AG22,'Net_Schedule &amp; Net_Actual'!$A$1:$C$2107,2,0)</f>
        <v>17079.22</v>
      </c>
      <c r="AI22" s="18">
        <f>VLOOKUP(AG22,'Net_Schedule &amp; Net_Actual'!$A$1:$C$2107,3,0)</f>
        <v>17366.544999999998</v>
      </c>
      <c r="AJ22" s="19">
        <f>'[2]JUNE 2017'!$B115</f>
        <v>28800</v>
      </c>
      <c r="AK22" s="19">
        <f t="shared" si="16"/>
        <v>4858.2995951417006</v>
      </c>
      <c r="AL22" s="19">
        <f t="shared" si="17"/>
        <v>202.42914979757086</v>
      </c>
      <c r="AM22" s="19">
        <f t="shared" si="18"/>
        <v>4224</v>
      </c>
      <c r="AN22" s="19">
        <f>'[2]JUNE 2017'!$C115</f>
        <v>2479.6799999999967</v>
      </c>
      <c r="AO22" s="15"/>
      <c r="AP22" s="16">
        <v>13</v>
      </c>
      <c r="AQ22" s="17">
        <f t="shared" si="43"/>
        <v>42929</v>
      </c>
      <c r="AR22" s="18">
        <f>VLOOKUP(AQ22,'Net_Schedule &amp; Net_Actual'!$A$1:$C$2107,2,0)</f>
        <v>21078.947</v>
      </c>
      <c r="AS22" s="18">
        <f>VLOOKUP(AQ22,'Net_Schedule &amp; Net_Actual'!$A$1:$C$2107,3,0)</f>
        <v>21201.091</v>
      </c>
      <c r="AT22" s="19">
        <f>'[2]JULY 2017'!$B115</f>
        <v>28800</v>
      </c>
      <c r="AU22" s="19">
        <f t="shared" si="19"/>
        <v>4858.2995951417006</v>
      </c>
      <c r="AV22" s="19">
        <f t="shared" si="20"/>
        <v>202.42914979757086</v>
      </c>
      <c r="AW22" s="19">
        <f t="shared" si="21"/>
        <v>4224</v>
      </c>
      <c r="AX22" s="19">
        <f>'[2]JULY 2017'!$C115</f>
        <v>3093.3599999999969</v>
      </c>
      <c r="AY22" s="15"/>
      <c r="AZ22" s="16">
        <v>13</v>
      </c>
      <c r="BA22" s="17">
        <f t="shared" si="44"/>
        <v>42960</v>
      </c>
      <c r="BB22" s="18">
        <f>VLOOKUP(BA22,'Net_Schedule &amp; Net_Actual'!$A$1:$C$2107,2,0)</f>
        <v>7370.9939999999997</v>
      </c>
      <c r="BC22" s="18">
        <f>VLOOKUP(BA22,'Net_Schedule &amp; Net_Actual'!$A$1:$C$2107,3,0)</f>
        <v>7822.7640000000001</v>
      </c>
      <c r="BD22" s="19">
        <f>'[2]AUGUST 2017'!$B115</f>
        <v>31680</v>
      </c>
      <c r="BE22" s="19">
        <f t="shared" si="0"/>
        <v>5280</v>
      </c>
      <c r="BF22" s="19">
        <f t="shared" si="22"/>
        <v>220</v>
      </c>
      <c r="BG22" s="19">
        <f t="shared" si="23"/>
        <v>4590.6432000000004</v>
      </c>
      <c r="BH22" s="19">
        <f>'[2]AUGUST 2017'!$C115</f>
        <v>3093.3599999999969</v>
      </c>
      <c r="BI22" s="15"/>
      <c r="BJ22" s="16">
        <v>13</v>
      </c>
      <c r="BK22" s="17">
        <f t="shared" si="45"/>
        <v>42991</v>
      </c>
      <c r="BL22" s="18">
        <f>VLOOKUP(BK22,'Net_Schedule &amp; Net_Actual'!$A$1:$C$2107,2,0)</f>
        <v>21012.594000000001</v>
      </c>
      <c r="BM22" s="18">
        <f>VLOOKUP(BK22,'Net_Schedule &amp; Net_Actual'!$A$1:$C$2107,3,0)</f>
        <v>21470.544999999998</v>
      </c>
      <c r="BN22" s="19">
        <f>'[2]SEPTEMBER 2017'!$B114</f>
        <v>26400</v>
      </c>
      <c r="BO22" s="19">
        <f t="shared" si="1"/>
        <v>4453.4412955465586</v>
      </c>
      <c r="BP22" s="19">
        <f t="shared" si="24"/>
        <v>185.56005398110662</v>
      </c>
      <c r="BQ22" s="19">
        <f t="shared" si="25"/>
        <v>3872</v>
      </c>
      <c r="BR22" s="19">
        <f>'[2]SEPTEMBER 2017'!$C114</f>
        <v>3093.3599999999969</v>
      </c>
      <c r="BS22" s="15"/>
      <c r="BT22" s="16">
        <v>13</v>
      </c>
      <c r="BU22" s="17">
        <f t="shared" si="46"/>
        <v>43021</v>
      </c>
      <c r="BV22" s="18">
        <f>VLOOKUP(BU22,'Net_Schedule &amp; Net_Actual'!$A$1:$C$2107,2,0)</f>
        <v>16090.37</v>
      </c>
      <c r="BW22" s="18">
        <f>VLOOKUP(BU22,'Net_Schedule &amp; Net_Actual'!$A$1:$C$2107,3,0)</f>
        <v>15017.091</v>
      </c>
      <c r="BX22" s="19">
        <f>'[2]OCTOBER 2017'!$B115</f>
        <v>31680</v>
      </c>
      <c r="BY22" s="19">
        <f t="shared" si="2"/>
        <v>5280</v>
      </c>
      <c r="BZ22" s="19">
        <f t="shared" si="26"/>
        <v>220</v>
      </c>
      <c r="CA22" s="19">
        <f t="shared" si="27"/>
        <v>4590.6432000000004</v>
      </c>
      <c r="CB22" s="19">
        <f>'[2]OCTOBER 2017'!$C115</f>
        <v>2725.3499999999972</v>
      </c>
      <c r="CC22" s="15"/>
      <c r="CD22" s="16">
        <v>13</v>
      </c>
      <c r="CE22" s="17">
        <f t="shared" si="47"/>
        <v>43052</v>
      </c>
      <c r="CF22" s="18">
        <f>VLOOKUP(CE22,'Net_Schedule &amp; Net_Actual'!$A$1:$C$2107,2,0)</f>
        <v>9083.3670000000002</v>
      </c>
      <c r="CG22" s="18">
        <f>VLOOKUP(CE22,'Net_Schedule &amp; Net_Actual'!$A$1:$C$2107,3,0)</f>
        <v>9264.0730000000003</v>
      </c>
      <c r="CH22" s="19">
        <f>'[2]NOVEMBER 2017'!$B115</f>
        <v>31680</v>
      </c>
      <c r="CI22" s="19">
        <f t="shared" si="3"/>
        <v>5280</v>
      </c>
      <c r="CJ22" s="19">
        <f t="shared" si="28"/>
        <v>220</v>
      </c>
      <c r="CK22" s="19">
        <f t="shared" si="29"/>
        <v>4590.6432000000004</v>
      </c>
      <c r="CL22" s="19">
        <f>'[2]NOVEMBER 2017'!$C115</f>
        <v>1331.2800000000004</v>
      </c>
      <c r="CM22" s="15"/>
      <c r="CN22" s="16">
        <v>13</v>
      </c>
      <c r="CO22" s="17">
        <f t="shared" si="48"/>
        <v>43082</v>
      </c>
      <c r="CP22" s="18">
        <f>VLOOKUP(CO22,'Net_Schedule &amp; Net_Actual'!$A$1:$C$2107,2,0)</f>
        <v>6414.067</v>
      </c>
      <c r="CQ22" s="18">
        <f>VLOOKUP(CO22,'Net_Schedule &amp; Net_Actual'!$A$1:$C$2107,3,0)</f>
        <v>6448.0730000000003</v>
      </c>
      <c r="CR22" s="19">
        <f>[2]Summary!$S16</f>
        <v>26400</v>
      </c>
      <c r="CS22" s="19">
        <f t="shared" si="4"/>
        <v>4453.4412955465586</v>
      </c>
      <c r="CT22" s="19">
        <f t="shared" si="30"/>
        <v>185.56005398110662</v>
      </c>
      <c r="CU22" s="19">
        <f t="shared" si="31"/>
        <v>3872</v>
      </c>
      <c r="CV22" s="19">
        <f>[2]Summary!$T16</f>
        <v>948.57749999999999</v>
      </c>
      <c r="CW22" s="15"/>
      <c r="CX22" s="16">
        <v>13</v>
      </c>
      <c r="CY22" s="17">
        <f t="shared" si="49"/>
        <v>43113</v>
      </c>
      <c r="CZ22" s="18">
        <f>VLOOKUP(CY22,'Net_Schedule &amp; Net_Actual'!$A$1:$C$2107,2,0)</f>
        <v>5899.7160000000003</v>
      </c>
      <c r="DA22" s="18">
        <f>VLOOKUP(CY22,'Net_Schedule &amp; Net_Actual'!$A$1:$C$2107,3,0)</f>
        <v>5863.9269999999997</v>
      </c>
      <c r="DB22" s="19">
        <f>'[2]JANUARY 2018'!$B116</f>
        <v>26400</v>
      </c>
      <c r="DC22" s="19">
        <f t="shared" si="5"/>
        <v>4453.4412955465586</v>
      </c>
      <c r="DD22" s="19">
        <f t="shared" si="32"/>
        <v>185.56005398110662</v>
      </c>
      <c r="DE22" s="19">
        <f t="shared" si="33"/>
        <v>3872</v>
      </c>
      <c r="DF22" s="19">
        <f>'[2]JANUARY 2018'!$C116</f>
        <v>865.49500000000035</v>
      </c>
      <c r="DG22" s="15"/>
      <c r="DH22" s="16">
        <v>13</v>
      </c>
      <c r="DI22" s="17">
        <f t="shared" si="50"/>
        <v>43144</v>
      </c>
      <c r="DJ22" s="18">
        <f>VLOOKUP(DI22,'Net_Schedule &amp; Net_Actual'!$A$1:$C$2107,2,0)</f>
        <v>4254.9799999999996</v>
      </c>
      <c r="DK22" s="18">
        <f>VLOOKUP(DI22,'Net_Schedule &amp; Net_Actual'!$A$1:$C$2107,3,0)</f>
        <v>4209.7449999999999</v>
      </c>
      <c r="DL22" s="19">
        <f>'[2]FEBURARY 2018'!$B115</f>
        <v>15650.399999999976</v>
      </c>
      <c r="DM22" s="19">
        <f t="shared" si="6"/>
        <v>2640.0809716599151</v>
      </c>
      <c r="DN22" s="19">
        <f t="shared" si="34"/>
        <v>110.00337381916313</v>
      </c>
      <c r="DO22" s="19">
        <f t="shared" si="35"/>
        <v>2295.3919999999966</v>
      </c>
      <c r="DP22" s="19">
        <f>'[2]FEBURARY 2018'!$C115</f>
        <v>652.5</v>
      </c>
      <c r="DQ22" s="15"/>
      <c r="DR22" s="16">
        <v>13</v>
      </c>
      <c r="DS22" s="17">
        <f t="shared" si="51"/>
        <v>43172</v>
      </c>
      <c r="DT22" s="18">
        <f>VLOOKUP(DS22,'Net_Schedule &amp; Net_Actual'!$A$1:$C$2107,2,0)</f>
        <v>4322.0259999999998</v>
      </c>
      <c r="DU22" s="18">
        <f>VLOOKUP(DS22,'Net_Schedule &amp; Net_Actual'!$A$1:$C$2107,3,0)</f>
        <v>4291.3450000000003</v>
      </c>
      <c r="DV22" s="19">
        <f>[2]Summary!$Y16</f>
        <v>31299.840000000062</v>
      </c>
      <c r="DW22" s="19">
        <f t="shared" si="36"/>
        <v>5280.0000000000109</v>
      </c>
      <c r="DX22" s="19">
        <f t="shared" si="37"/>
        <v>220.00000000000045</v>
      </c>
      <c r="DY22" s="19">
        <f t="shared" si="38"/>
        <v>4590.6432000000095</v>
      </c>
      <c r="DZ22" s="19">
        <f>[2]Summary!$Z16</f>
        <v>647.43999999999994</v>
      </c>
    </row>
    <row r="23" spans="1:130" ht="15.95" customHeight="1" x14ac:dyDescent="0.2">
      <c r="A23" s="15"/>
      <c r="B23" s="16">
        <v>14</v>
      </c>
      <c r="C23" s="17">
        <f t="shared" si="39"/>
        <v>42808</v>
      </c>
      <c r="D23" s="18">
        <f>VLOOKUP(C23,'Net_Schedule &amp; Net_Actual'!$A$1:$C$2107,2,0)</f>
        <v>5755.1779999999999</v>
      </c>
      <c r="E23" s="18">
        <f>VLOOKUP(C23,'Net_Schedule &amp; Net_Actual'!$A$1:$C$2107,3,0)</f>
        <v>5719.1270000000004</v>
      </c>
      <c r="F23" s="19">
        <f>[1]Sheet1!$B116</f>
        <v>14227.200000000023</v>
      </c>
      <c r="G23" s="19">
        <f t="shared" si="7"/>
        <v>2400.0000000000041</v>
      </c>
      <c r="H23" s="19">
        <f t="shared" si="8"/>
        <v>100.00000000000017</v>
      </c>
      <c r="I23" s="19">
        <f t="shared" si="9"/>
        <v>2086.6560000000036</v>
      </c>
      <c r="J23" s="19">
        <f>[1]Sheet1!$C116</f>
        <v>862.15499999999997</v>
      </c>
      <c r="K23" s="15"/>
      <c r="L23" s="16">
        <v>14</v>
      </c>
      <c r="M23" s="17">
        <f t="shared" si="40"/>
        <v>42839</v>
      </c>
      <c r="N23" s="18">
        <f>VLOOKUP(M23,'Net_Schedule &amp; Net_Actual'!$A$1:$C$2107,2,0)</f>
        <v>325.60000000000002</v>
      </c>
      <c r="O23" s="18">
        <f>VLOOKUP(M23,'Net_Schedule &amp; Net_Actual'!$A$1:$C$2107,3,0)</f>
        <v>385.63600000000002</v>
      </c>
      <c r="P23" s="19">
        <f>'[2]APRIL 2017'!$B116</f>
        <v>0</v>
      </c>
      <c r="Q23" s="19">
        <f t="shared" si="10"/>
        <v>0</v>
      </c>
      <c r="R23" s="19">
        <f t="shared" si="11"/>
        <v>0</v>
      </c>
      <c r="S23" s="19">
        <f t="shared" si="12"/>
        <v>0</v>
      </c>
      <c r="T23" s="19">
        <f>'[2]APRIL 2017'!$C116</f>
        <v>0</v>
      </c>
      <c r="U23" s="15"/>
      <c r="V23" s="16">
        <v>14</v>
      </c>
      <c r="W23" s="17">
        <f t="shared" si="41"/>
        <v>42869</v>
      </c>
      <c r="X23" s="18">
        <f>VLOOKUP(W23,'Net_Schedule &amp; Net_Actual'!$A$1:$C$2107,2,0)</f>
        <v>12705.45</v>
      </c>
      <c r="Y23" s="18">
        <f>VLOOKUP(W23,'Net_Schedule &amp; Net_Actual'!$A$1:$C$2107,3,0)</f>
        <v>12954.182000000001</v>
      </c>
      <c r="Z23" s="19">
        <f>'[2]MAY 2017'!$B116</f>
        <v>28800</v>
      </c>
      <c r="AA23" s="19">
        <f t="shared" si="13"/>
        <v>4858.2995951417006</v>
      </c>
      <c r="AB23" s="19">
        <f t="shared" si="14"/>
        <v>202.42914979757086</v>
      </c>
      <c r="AC23" s="19">
        <f t="shared" si="15"/>
        <v>4224</v>
      </c>
      <c r="AD23" s="19">
        <f>'[2]MAY 2017'!$C116</f>
        <v>1731.6050000000016</v>
      </c>
      <c r="AE23" s="15"/>
      <c r="AF23" s="16">
        <v>14</v>
      </c>
      <c r="AG23" s="17">
        <f t="shared" si="42"/>
        <v>42900</v>
      </c>
      <c r="AH23" s="18">
        <f>VLOOKUP(AG23,'Net_Schedule &amp; Net_Actual'!$A$1:$C$2107,2,0)</f>
        <v>17093.047999999999</v>
      </c>
      <c r="AI23" s="18">
        <f>VLOOKUP(AG23,'Net_Schedule &amp; Net_Actual'!$A$1:$C$2107,3,0)</f>
        <v>17853.018</v>
      </c>
      <c r="AJ23" s="19">
        <f>'[2]JUNE 2017'!$B116</f>
        <v>28800</v>
      </c>
      <c r="AK23" s="19">
        <f t="shared" si="16"/>
        <v>4858.2995951417006</v>
      </c>
      <c r="AL23" s="19">
        <f t="shared" si="17"/>
        <v>202.42914979757086</v>
      </c>
      <c r="AM23" s="19">
        <f t="shared" si="18"/>
        <v>4224</v>
      </c>
      <c r="AN23" s="19">
        <f>'[2]JUNE 2017'!$C116</f>
        <v>2479.6799999999967</v>
      </c>
      <c r="AO23" s="15"/>
      <c r="AP23" s="16">
        <v>14</v>
      </c>
      <c r="AQ23" s="17">
        <f t="shared" si="43"/>
        <v>42930</v>
      </c>
      <c r="AR23" s="18">
        <f>VLOOKUP(AQ23,'Net_Schedule &amp; Net_Actual'!$A$1:$C$2107,2,0)</f>
        <v>20946.100999999999</v>
      </c>
      <c r="AS23" s="18">
        <f>VLOOKUP(AQ23,'Net_Schedule &amp; Net_Actual'!$A$1:$C$2107,3,0)</f>
        <v>21064.653999999999</v>
      </c>
      <c r="AT23" s="19">
        <f>'[2]JULY 2017'!$B116</f>
        <v>28800</v>
      </c>
      <c r="AU23" s="19">
        <f t="shared" si="19"/>
        <v>4858.2995951417006</v>
      </c>
      <c r="AV23" s="19">
        <f t="shared" si="20"/>
        <v>202.42914979757086</v>
      </c>
      <c r="AW23" s="19">
        <f t="shared" si="21"/>
        <v>4224</v>
      </c>
      <c r="AX23" s="19">
        <f>'[2]JULY 2017'!$C116</f>
        <v>3093.3599999999969</v>
      </c>
      <c r="AY23" s="15"/>
      <c r="AZ23" s="16">
        <v>14</v>
      </c>
      <c r="BA23" s="17">
        <f t="shared" si="44"/>
        <v>42961</v>
      </c>
      <c r="BB23" s="18">
        <f>VLOOKUP(BA23,'Net_Schedule &amp; Net_Actual'!$A$1:$C$2107,2,0)</f>
        <v>0</v>
      </c>
      <c r="BC23" s="18">
        <f>VLOOKUP(BA23,'Net_Schedule &amp; Net_Actual'!$A$1:$C$2107,3,0)</f>
        <v>-0.14499999999999999</v>
      </c>
      <c r="BD23" s="19">
        <f>'[2]AUGUST 2017'!$B116</f>
        <v>31680</v>
      </c>
      <c r="BE23" s="19">
        <v>0</v>
      </c>
      <c r="BF23" s="19">
        <f t="shared" ref="BF23:BF26" si="52">BE23/24</f>
        <v>0</v>
      </c>
      <c r="BG23" s="19">
        <f t="shared" ref="BG23:BG26" si="53">BE23*(1-1.2%)*(1-12%)</f>
        <v>0</v>
      </c>
      <c r="BH23" s="19">
        <v>0</v>
      </c>
      <c r="BI23" s="15"/>
      <c r="BJ23" s="16">
        <v>14</v>
      </c>
      <c r="BK23" s="17">
        <f t="shared" si="45"/>
        <v>42992</v>
      </c>
      <c r="BL23" s="18">
        <f>VLOOKUP(BK23,'Net_Schedule &amp; Net_Actual'!$A$1:$C$2107,2,0)</f>
        <v>21046.859</v>
      </c>
      <c r="BM23" s="18">
        <f>VLOOKUP(BK23,'Net_Schedule &amp; Net_Actual'!$A$1:$C$2107,3,0)</f>
        <v>21435.635999999999</v>
      </c>
      <c r="BN23" s="19">
        <f>'[2]SEPTEMBER 2017'!$B115</f>
        <v>31680</v>
      </c>
      <c r="BO23" s="19">
        <f t="shared" si="1"/>
        <v>5280</v>
      </c>
      <c r="BP23" s="19">
        <f t="shared" si="24"/>
        <v>220</v>
      </c>
      <c r="BQ23" s="19">
        <f t="shared" si="25"/>
        <v>4590.6432000000004</v>
      </c>
      <c r="BR23" s="19">
        <f>'[2]SEPTEMBER 2017'!$C115</f>
        <v>3093.5999999999949</v>
      </c>
      <c r="BS23" s="15"/>
      <c r="BT23" s="16">
        <v>14</v>
      </c>
      <c r="BU23" s="17">
        <f t="shared" si="46"/>
        <v>43022</v>
      </c>
      <c r="BV23" s="18">
        <f>VLOOKUP(BU23,'Net_Schedule &amp; Net_Actual'!$A$1:$C$2107,2,0)</f>
        <v>18583.192999999999</v>
      </c>
      <c r="BW23" s="18">
        <f>VLOOKUP(BU23,'Net_Schedule &amp; Net_Actual'!$A$1:$C$2107,3,0)</f>
        <v>19216.436000000002</v>
      </c>
      <c r="BX23" s="19">
        <f>'[2]OCTOBER 2017'!$B116</f>
        <v>31680</v>
      </c>
      <c r="BY23" s="19">
        <f t="shared" si="2"/>
        <v>5280</v>
      </c>
      <c r="BZ23" s="19">
        <f t="shared" si="26"/>
        <v>220</v>
      </c>
      <c r="CA23" s="19">
        <f t="shared" si="27"/>
        <v>4590.6432000000004</v>
      </c>
      <c r="CB23" s="19">
        <f>'[2]OCTOBER 2017'!$C116</f>
        <v>2725.3499999999972</v>
      </c>
      <c r="CC23" s="15"/>
      <c r="CD23" s="16">
        <v>14</v>
      </c>
      <c r="CE23" s="17">
        <f t="shared" si="47"/>
        <v>43053</v>
      </c>
      <c r="CF23" s="18">
        <f>VLOOKUP(CE23,'Net_Schedule &amp; Net_Actual'!$A$1:$C$2107,2,0)</f>
        <v>8955.9719999999998</v>
      </c>
      <c r="CG23" s="18">
        <f>VLOOKUP(CE23,'Net_Schedule &amp; Net_Actual'!$A$1:$C$2107,3,0)</f>
        <v>9141.7450000000008</v>
      </c>
      <c r="CH23" s="19">
        <f>'[2]NOVEMBER 2017'!$B116</f>
        <v>31680</v>
      </c>
      <c r="CI23" s="19">
        <f t="shared" si="3"/>
        <v>5280</v>
      </c>
      <c r="CJ23" s="19">
        <f t="shared" si="28"/>
        <v>220</v>
      </c>
      <c r="CK23" s="19">
        <f t="shared" si="29"/>
        <v>4590.6432000000004</v>
      </c>
      <c r="CL23" s="19">
        <f>'[2]NOVEMBER 2017'!$C116</f>
        <v>1310.3849999999993</v>
      </c>
      <c r="CM23" s="15"/>
      <c r="CN23" s="16">
        <v>14</v>
      </c>
      <c r="CO23" s="17">
        <f t="shared" si="48"/>
        <v>43083</v>
      </c>
      <c r="CP23" s="18">
        <f>VLOOKUP(CO23,'Net_Schedule &amp; Net_Actual'!$A$1:$C$2107,2,0)</f>
        <v>6658.2569999999996</v>
      </c>
      <c r="CQ23" s="18">
        <f>VLOOKUP(CO23,'Net_Schedule &amp; Net_Actual'!$A$1:$C$2107,3,0)</f>
        <v>6597.1639999999998</v>
      </c>
      <c r="CR23" s="19">
        <f>[2]Summary!$S17</f>
        <v>26400</v>
      </c>
      <c r="CS23" s="19">
        <f t="shared" si="4"/>
        <v>4453.4412955465586</v>
      </c>
      <c r="CT23" s="19">
        <f t="shared" si="30"/>
        <v>185.56005398110662</v>
      </c>
      <c r="CU23" s="19">
        <f t="shared" si="31"/>
        <v>3872</v>
      </c>
      <c r="CV23" s="19">
        <f>[2]Summary!$T17</f>
        <v>972.48750000000007</v>
      </c>
      <c r="CW23" s="15"/>
      <c r="CX23" s="16">
        <v>14</v>
      </c>
      <c r="CY23" s="17">
        <f t="shared" si="49"/>
        <v>43114</v>
      </c>
      <c r="CZ23" s="18">
        <f>VLOOKUP(CY23,'Net_Schedule &amp; Net_Actual'!$A$1:$C$2107,2,0)</f>
        <v>4136.25</v>
      </c>
      <c r="DA23" s="18">
        <f>VLOOKUP(CY23,'Net_Schedule &amp; Net_Actual'!$A$1:$C$2107,3,0)</f>
        <v>4126.6180000000004</v>
      </c>
      <c r="DB23" s="19">
        <f>'[2]JANUARY 2018'!$B117</f>
        <v>26400</v>
      </c>
      <c r="DC23" s="19">
        <f t="shared" si="5"/>
        <v>4453.4412955465586</v>
      </c>
      <c r="DD23" s="19">
        <f t="shared" si="32"/>
        <v>185.56005398110662</v>
      </c>
      <c r="DE23" s="19">
        <f t="shared" si="33"/>
        <v>3872</v>
      </c>
      <c r="DF23" s="19">
        <f>'[2]JANUARY 2018'!$C117</f>
        <v>609.18500000000029</v>
      </c>
      <c r="DG23" s="15"/>
      <c r="DH23" s="16">
        <v>14</v>
      </c>
      <c r="DI23" s="17">
        <f t="shared" si="50"/>
        <v>43145</v>
      </c>
      <c r="DJ23" s="18">
        <f>VLOOKUP(DI23,'Net_Schedule &amp; Net_Actual'!$A$1:$C$2107,2,0)</f>
        <v>3895.8850000000002</v>
      </c>
      <c r="DK23" s="18">
        <f>VLOOKUP(DI23,'Net_Schedule &amp; Net_Actual'!$A$1:$C$2107,3,0)</f>
        <v>3847.0540000000001</v>
      </c>
      <c r="DL23" s="19">
        <f>'[2]FEBURARY 2018'!$B116</f>
        <v>15650.399999999976</v>
      </c>
      <c r="DM23" s="19">
        <f t="shared" si="6"/>
        <v>2640.0809716599151</v>
      </c>
      <c r="DN23" s="19">
        <f t="shared" si="34"/>
        <v>110.00337381916313</v>
      </c>
      <c r="DO23" s="19">
        <f t="shared" si="35"/>
        <v>2295.3919999999966</v>
      </c>
      <c r="DP23" s="19">
        <f>'[2]FEBURARY 2018'!$C116</f>
        <v>585</v>
      </c>
      <c r="DQ23" s="15"/>
      <c r="DR23" s="16">
        <v>14</v>
      </c>
      <c r="DS23" s="17">
        <f t="shared" si="51"/>
        <v>43173</v>
      </c>
      <c r="DT23" s="18">
        <f>VLOOKUP(DS23,'Net_Schedule &amp; Net_Actual'!$A$1:$C$2107,2,0)</f>
        <v>3679.5770000000002</v>
      </c>
      <c r="DU23" s="18">
        <f>VLOOKUP(DS23,'Net_Schedule &amp; Net_Actual'!$A$1:$C$2107,3,0)</f>
        <v>3716.2179999999998</v>
      </c>
      <c r="DV23" s="19">
        <f>[2]Summary!$Y17</f>
        <v>31299.840000000062</v>
      </c>
      <c r="DW23" s="19">
        <f t="shared" si="36"/>
        <v>5280.0000000000109</v>
      </c>
      <c r="DX23" s="19">
        <f t="shared" si="37"/>
        <v>220.00000000000045</v>
      </c>
      <c r="DY23" s="19">
        <f t="shared" si="38"/>
        <v>4590.6432000000095</v>
      </c>
      <c r="DZ23" s="19">
        <f>[2]Summary!$Z17</f>
        <v>572.33499999999992</v>
      </c>
    </row>
    <row r="24" spans="1:130" ht="15.95" customHeight="1" x14ac:dyDescent="0.2">
      <c r="A24" s="15"/>
      <c r="B24" s="16">
        <v>15</v>
      </c>
      <c r="C24" s="17">
        <f t="shared" si="39"/>
        <v>42809</v>
      </c>
      <c r="D24" s="18">
        <f>VLOOKUP(C24,'Net_Schedule &amp; Net_Actual'!$A$1:$C$2107,2,0)</f>
        <v>5873.3829999999998</v>
      </c>
      <c r="E24" s="18">
        <f>VLOOKUP(C24,'Net_Schedule &amp; Net_Actual'!$A$1:$C$2107,3,0)</f>
        <v>5904.5820000000003</v>
      </c>
      <c r="F24" s="19">
        <f>[1]Sheet1!$B117</f>
        <v>14227.200000000023</v>
      </c>
      <c r="G24" s="19">
        <f t="shared" si="7"/>
        <v>2400.0000000000041</v>
      </c>
      <c r="H24" s="19">
        <f t="shared" si="8"/>
        <v>100.00000000000017</v>
      </c>
      <c r="I24" s="19">
        <f t="shared" si="9"/>
        <v>2086.6560000000036</v>
      </c>
      <c r="J24" s="19">
        <f>[1]Sheet1!$C117</f>
        <v>829.55250000000024</v>
      </c>
      <c r="K24" s="15"/>
      <c r="L24" s="16">
        <v>15</v>
      </c>
      <c r="M24" s="17">
        <f t="shared" si="40"/>
        <v>42840</v>
      </c>
      <c r="N24" s="18">
        <f>VLOOKUP(M24,'Net_Schedule &amp; Net_Actual'!$A$1:$C$2107,2,0)</f>
        <v>0</v>
      </c>
      <c r="O24" s="18">
        <f>VLOOKUP(M24,'Net_Schedule &amp; Net_Actual'!$A$1:$C$2107,3,0)</f>
        <v>245.036</v>
      </c>
      <c r="P24" s="19">
        <f>'[2]APRIL 2017'!$B117</f>
        <v>0</v>
      </c>
      <c r="Q24" s="19">
        <f t="shared" si="10"/>
        <v>0</v>
      </c>
      <c r="R24" s="19">
        <f t="shared" si="11"/>
        <v>0</v>
      </c>
      <c r="S24" s="19">
        <f t="shared" si="12"/>
        <v>0</v>
      </c>
      <c r="T24" s="19">
        <f>'[2]APRIL 2017'!$C117</f>
        <v>0</v>
      </c>
      <c r="U24" s="15"/>
      <c r="V24" s="16">
        <v>15</v>
      </c>
      <c r="W24" s="17">
        <f t="shared" si="41"/>
        <v>42870</v>
      </c>
      <c r="X24" s="18">
        <f>VLOOKUP(W24,'Net_Schedule &amp; Net_Actual'!$A$1:$C$2107,2,0)</f>
        <v>14001.708000000001</v>
      </c>
      <c r="Y24" s="18">
        <f>VLOOKUP(W24,'Net_Schedule &amp; Net_Actual'!$A$1:$C$2107,3,0)</f>
        <v>14016.290999999999</v>
      </c>
      <c r="Z24" s="19">
        <f>'[2]MAY 2017'!$B117</f>
        <v>28800</v>
      </c>
      <c r="AA24" s="19">
        <f t="shared" si="13"/>
        <v>4858.2995951417006</v>
      </c>
      <c r="AB24" s="19">
        <f t="shared" si="14"/>
        <v>202.42914979757086</v>
      </c>
      <c r="AC24" s="19">
        <f t="shared" si="15"/>
        <v>4224</v>
      </c>
      <c r="AD24" s="19">
        <f>'[2]MAY 2017'!$C117</f>
        <v>2079.3999999999996</v>
      </c>
      <c r="AE24" s="15"/>
      <c r="AF24" s="16">
        <v>15</v>
      </c>
      <c r="AG24" s="17">
        <f t="shared" si="42"/>
        <v>42901</v>
      </c>
      <c r="AH24" s="18">
        <f>VLOOKUP(AG24,'Net_Schedule &amp; Net_Actual'!$A$1:$C$2107,2,0)</f>
        <v>17109.873</v>
      </c>
      <c r="AI24" s="18">
        <f>VLOOKUP(AG24,'Net_Schedule &amp; Net_Actual'!$A$1:$C$2107,3,0)</f>
        <v>17229.526999999998</v>
      </c>
      <c r="AJ24" s="19">
        <f>'[2]JUNE 2017'!$B117</f>
        <v>28800</v>
      </c>
      <c r="AK24" s="19">
        <f t="shared" si="16"/>
        <v>4858.2995951417006</v>
      </c>
      <c r="AL24" s="19">
        <f t="shared" si="17"/>
        <v>202.42914979757086</v>
      </c>
      <c r="AM24" s="19">
        <f t="shared" si="18"/>
        <v>4224</v>
      </c>
      <c r="AN24" s="19">
        <f>'[2]JUNE 2017'!$C117</f>
        <v>2509.1999999999994</v>
      </c>
      <c r="AO24" s="15"/>
      <c r="AP24" s="16">
        <v>15</v>
      </c>
      <c r="AQ24" s="17">
        <f t="shared" si="43"/>
        <v>42931</v>
      </c>
      <c r="AR24" s="18">
        <f>VLOOKUP(AQ24,'Net_Schedule &amp; Net_Actual'!$A$1:$C$2107,2,0)</f>
        <v>21043.314999999999</v>
      </c>
      <c r="AS24" s="18">
        <f>VLOOKUP(AQ24,'Net_Schedule &amp; Net_Actual'!$A$1:$C$2107,3,0)</f>
        <v>21205.091</v>
      </c>
      <c r="AT24" s="19">
        <f>'[2]JULY 2017'!$B117</f>
        <v>28800</v>
      </c>
      <c r="AU24" s="19">
        <f t="shared" si="19"/>
        <v>4858.2995951417006</v>
      </c>
      <c r="AV24" s="19">
        <f t="shared" si="20"/>
        <v>202.42914979757086</v>
      </c>
      <c r="AW24" s="19">
        <f t="shared" si="21"/>
        <v>4224</v>
      </c>
      <c r="AX24" s="19">
        <f>'[2]JULY 2017'!$C117</f>
        <v>3093.3599999999969</v>
      </c>
      <c r="AY24" s="15"/>
      <c r="AZ24" s="16">
        <v>15</v>
      </c>
      <c r="BA24" s="17">
        <f t="shared" si="44"/>
        <v>42962</v>
      </c>
      <c r="BB24" s="18">
        <f>VLOOKUP(BA24,'Net_Schedule &amp; Net_Actual'!$A$1:$C$2107,2,0)</f>
        <v>225.983</v>
      </c>
      <c r="BC24" s="18">
        <f>VLOOKUP(BA24,'Net_Schedule &amp; Net_Actual'!$A$1:$C$2107,3,0)</f>
        <v>665.673</v>
      </c>
      <c r="BD24" s="19">
        <f>'[2]AUGUST 2017'!$B117</f>
        <v>31680</v>
      </c>
      <c r="BE24" s="19">
        <f t="shared" si="0"/>
        <v>5280</v>
      </c>
      <c r="BF24" s="19">
        <f t="shared" si="52"/>
        <v>220</v>
      </c>
      <c r="BG24" s="19">
        <f t="shared" si="53"/>
        <v>4590.6432000000004</v>
      </c>
      <c r="BH24" s="19">
        <f>'[2]AUGUST 2017'!$C117</f>
        <v>3093.3599999999969</v>
      </c>
      <c r="BI24" s="15"/>
      <c r="BJ24" s="16">
        <v>15</v>
      </c>
      <c r="BK24" s="17">
        <f t="shared" si="45"/>
        <v>42993</v>
      </c>
      <c r="BL24" s="18">
        <f>VLOOKUP(BK24,'Net_Schedule &amp; Net_Actual'!$A$1:$C$2107,2,0)</f>
        <v>21095.99</v>
      </c>
      <c r="BM24" s="18">
        <f>VLOOKUP(BK24,'Net_Schedule &amp; Net_Actual'!$A$1:$C$2107,3,0)</f>
        <v>21497.091</v>
      </c>
      <c r="BN24" s="19">
        <f>'[2]SEPTEMBER 2017'!$B116</f>
        <v>31680</v>
      </c>
      <c r="BO24" s="19">
        <f t="shared" si="1"/>
        <v>5280</v>
      </c>
      <c r="BP24" s="19">
        <f t="shared" si="24"/>
        <v>220</v>
      </c>
      <c r="BQ24" s="19">
        <f t="shared" si="25"/>
        <v>4590.6432000000004</v>
      </c>
      <c r="BR24" s="19">
        <f>'[2]SEPTEMBER 2017'!$C116</f>
        <v>3093.5999999999949</v>
      </c>
      <c r="BS24" s="15"/>
      <c r="BT24" s="16">
        <v>15</v>
      </c>
      <c r="BU24" s="17">
        <f t="shared" si="46"/>
        <v>43023</v>
      </c>
      <c r="BV24" s="18">
        <f>VLOOKUP(BU24,'Net_Schedule &amp; Net_Actual'!$A$1:$C$2107,2,0)</f>
        <v>20844.909</v>
      </c>
      <c r="BW24" s="18">
        <f>VLOOKUP(BU24,'Net_Schedule &amp; Net_Actual'!$A$1:$C$2107,3,0)</f>
        <v>20964.073</v>
      </c>
      <c r="BX24" s="19">
        <f>'[2]OCTOBER 2017'!$B117</f>
        <v>31680</v>
      </c>
      <c r="BY24" s="19">
        <f t="shared" si="2"/>
        <v>5280</v>
      </c>
      <c r="BZ24" s="19">
        <f t="shared" si="26"/>
        <v>220</v>
      </c>
      <c r="CA24" s="19">
        <f t="shared" si="27"/>
        <v>4590.6432000000004</v>
      </c>
      <c r="CB24" s="19">
        <f>'[2]OCTOBER 2017'!$C117</f>
        <v>2725.3499999999972</v>
      </c>
      <c r="CC24" s="15"/>
      <c r="CD24" s="16">
        <v>15</v>
      </c>
      <c r="CE24" s="17">
        <f t="shared" si="47"/>
        <v>43054</v>
      </c>
      <c r="CF24" s="18">
        <f>VLOOKUP(CE24,'Net_Schedule &amp; Net_Actual'!$A$1:$C$2107,2,0)</f>
        <v>9019.67</v>
      </c>
      <c r="CG24" s="18">
        <f>VLOOKUP(CE24,'Net_Schedule &amp; Net_Actual'!$A$1:$C$2107,3,0)</f>
        <v>9144</v>
      </c>
      <c r="CH24" s="19">
        <f>'[2]NOVEMBER 2017'!$B117</f>
        <v>31680</v>
      </c>
      <c r="CI24" s="19">
        <f t="shared" si="3"/>
        <v>5280</v>
      </c>
      <c r="CJ24" s="19">
        <f t="shared" si="28"/>
        <v>220</v>
      </c>
      <c r="CK24" s="19">
        <f t="shared" si="29"/>
        <v>4590.6432000000004</v>
      </c>
      <c r="CL24" s="19">
        <f>'[2]NOVEMBER 2017'!$C117</f>
        <v>1309.3650000000009</v>
      </c>
      <c r="CM24" s="15"/>
      <c r="CN24" s="16">
        <v>15</v>
      </c>
      <c r="CO24" s="17">
        <f t="shared" si="48"/>
        <v>43084</v>
      </c>
      <c r="CP24" s="18">
        <f>VLOOKUP(CO24,'Net_Schedule &amp; Net_Actual'!$A$1:$C$2107,2,0)</f>
        <v>6607.2879999999996</v>
      </c>
      <c r="CQ24" s="18">
        <f>VLOOKUP(CO24,'Net_Schedule &amp; Net_Actual'!$A$1:$C$2107,3,0)</f>
        <v>6515.3450000000003</v>
      </c>
      <c r="CR24" s="19">
        <f>[2]Summary!$S18</f>
        <v>26400</v>
      </c>
      <c r="CS24" s="19">
        <f t="shared" si="4"/>
        <v>4453.4412955465586</v>
      </c>
      <c r="CT24" s="19">
        <f t="shared" si="30"/>
        <v>185.56005398110662</v>
      </c>
      <c r="CU24" s="19">
        <f t="shared" si="31"/>
        <v>3872</v>
      </c>
      <c r="CV24" s="19">
        <f>[2]Summary!$T18</f>
        <v>970.96500000000015</v>
      </c>
      <c r="CW24" s="15"/>
      <c r="CX24" s="16">
        <v>15</v>
      </c>
      <c r="CY24" s="17">
        <f t="shared" si="49"/>
        <v>43115</v>
      </c>
      <c r="CZ24" s="18">
        <f>VLOOKUP(CY24,'Net_Schedule &amp; Net_Actual'!$A$1:$C$2107,2,0)</f>
        <v>4530.098</v>
      </c>
      <c r="DA24" s="18">
        <f>VLOOKUP(CY24,'Net_Schedule &amp; Net_Actual'!$A$1:$C$2107,3,0)</f>
        <v>4506.0360000000001</v>
      </c>
      <c r="DB24" s="19">
        <f>'[2]JANUARY 2018'!$B118</f>
        <v>26400</v>
      </c>
      <c r="DC24" s="19">
        <f t="shared" si="5"/>
        <v>4453.4412955465586</v>
      </c>
      <c r="DD24" s="19">
        <f t="shared" si="32"/>
        <v>185.56005398110662</v>
      </c>
      <c r="DE24" s="19">
        <f t="shared" si="33"/>
        <v>3872</v>
      </c>
      <c r="DF24" s="19">
        <f>'[2]JANUARY 2018'!$C118</f>
        <v>663.96499999999992</v>
      </c>
      <c r="DG24" s="15"/>
      <c r="DH24" s="16">
        <v>15</v>
      </c>
      <c r="DI24" s="17">
        <f t="shared" si="50"/>
        <v>43146</v>
      </c>
      <c r="DJ24" s="18">
        <f>VLOOKUP(DI24,'Net_Schedule &amp; Net_Actual'!$A$1:$C$2107,2,0)</f>
        <v>4283.1149999999998</v>
      </c>
      <c r="DK24" s="18">
        <f>VLOOKUP(DI24,'Net_Schedule &amp; Net_Actual'!$A$1:$C$2107,3,0)</f>
        <v>4235.1270000000004</v>
      </c>
      <c r="DL24" s="19">
        <f>'[2]FEBURARY 2018'!$B117</f>
        <v>15650.399999999976</v>
      </c>
      <c r="DM24" s="19">
        <f t="shared" si="6"/>
        <v>2640.0809716599151</v>
      </c>
      <c r="DN24" s="19">
        <f t="shared" si="34"/>
        <v>110.00337381916313</v>
      </c>
      <c r="DO24" s="19">
        <f t="shared" si="35"/>
        <v>2295.3919999999966</v>
      </c>
      <c r="DP24" s="19">
        <f>'[2]FEBURARY 2018'!$C117</f>
        <v>630</v>
      </c>
      <c r="DQ24" s="15"/>
      <c r="DR24" s="16">
        <v>15</v>
      </c>
      <c r="DS24" s="17">
        <f t="shared" si="51"/>
        <v>43174</v>
      </c>
      <c r="DT24" s="18">
        <f>VLOOKUP(DS24,'Net_Schedule &amp; Net_Actual'!$A$1:$C$2107,2,0)</f>
        <v>3557.6379999999999</v>
      </c>
      <c r="DU24" s="18">
        <f>VLOOKUP(DS24,'Net_Schedule &amp; Net_Actual'!$A$1:$C$2107,3,0)</f>
        <v>3566.3270000000002</v>
      </c>
      <c r="DV24" s="19">
        <f>[2]Summary!$Y18</f>
        <v>31299.840000000062</v>
      </c>
      <c r="DW24" s="19">
        <f t="shared" si="36"/>
        <v>5280.0000000000109</v>
      </c>
      <c r="DX24" s="19">
        <f t="shared" si="37"/>
        <v>220.00000000000045</v>
      </c>
      <c r="DY24" s="19">
        <f t="shared" si="38"/>
        <v>4590.6432000000095</v>
      </c>
      <c r="DZ24" s="19">
        <f>[2]Summary!$Z18</f>
        <v>522.99749999999983</v>
      </c>
    </row>
    <row r="25" spans="1:130" ht="15.95" customHeight="1" x14ac:dyDescent="0.2">
      <c r="A25" s="15"/>
      <c r="B25" s="16">
        <v>16</v>
      </c>
      <c r="C25" s="17">
        <f t="shared" si="39"/>
        <v>42810</v>
      </c>
      <c r="D25" s="18">
        <f>VLOOKUP(C25,'Net_Schedule &amp; Net_Actual'!$A$1:$C$2107,2,0)</f>
        <v>5815.9080000000004</v>
      </c>
      <c r="E25" s="18">
        <f>VLOOKUP(C25,'Net_Schedule &amp; Net_Actual'!$A$1:$C$2107,3,0)</f>
        <v>5406.6909999999998</v>
      </c>
      <c r="F25" s="19">
        <f>[1]Sheet1!$B118</f>
        <v>14227.200000000023</v>
      </c>
      <c r="G25" s="19">
        <f t="shared" si="7"/>
        <v>2400.0000000000041</v>
      </c>
      <c r="H25" s="19">
        <f t="shared" si="8"/>
        <v>100.00000000000017</v>
      </c>
      <c r="I25" s="19">
        <f t="shared" si="9"/>
        <v>2086.6560000000036</v>
      </c>
      <c r="J25" s="19">
        <f>[1]Sheet1!$C118</f>
        <v>836.79750000000013</v>
      </c>
      <c r="K25" s="15"/>
      <c r="L25" s="16">
        <v>16</v>
      </c>
      <c r="M25" s="17">
        <f t="shared" si="40"/>
        <v>42841</v>
      </c>
      <c r="N25" s="18">
        <f>VLOOKUP(M25,'Net_Schedule &amp; Net_Actual'!$A$1:$C$2107,2,0)</f>
        <v>0</v>
      </c>
      <c r="O25" s="18">
        <f>VLOOKUP(M25,'Net_Schedule &amp; Net_Actual'!$A$1:$C$2107,3,0)</f>
        <v>-7.2999999999999995E-2</v>
      </c>
      <c r="P25" s="19">
        <f>'[2]APRIL 2017'!$B118</f>
        <v>0</v>
      </c>
      <c r="Q25" s="19">
        <f t="shared" si="10"/>
        <v>0</v>
      </c>
      <c r="R25" s="19">
        <f t="shared" si="11"/>
        <v>0</v>
      </c>
      <c r="S25" s="19">
        <f t="shared" si="12"/>
        <v>0</v>
      </c>
      <c r="T25" s="19">
        <f>'[2]APRIL 2017'!$C118</f>
        <v>0</v>
      </c>
      <c r="U25" s="15"/>
      <c r="V25" s="16">
        <v>16</v>
      </c>
      <c r="W25" s="17">
        <f t="shared" si="41"/>
        <v>42871</v>
      </c>
      <c r="X25" s="18">
        <f>VLOOKUP(W25,'Net_Schedule &amp; Net_Actual'!$A$1:$C$2107,2,0)</f>
        <v>16170.85</v>
      </c>
      <c r="Y25" s="18">
        <f>VLOOKUP(W25,'Net_Schedule &amp; Net_Actual'!$A$1:$C$2107,3,0)</f>
        <v>16278.691000000001</v>
      </c>
      <c r="Z25" s="19">
        <f>'[2]MAY 2017'!$B118</f>
        <v>28800</v>
      </c>
      <c r="AA25" s="19">
        <f t="shared" si="13"/>
        <v>4858.2995951417006</v>
      </c>
      <c r="AB25" s="19">
        <f t="shared" si="14"/>
        <v>202.42914979757086</v>
      </c>
      <c r="AC25" s="19">
        <f t="shared" si="15"/>
        <v>4224</v>
      </c>
      <c r="AD25" s="19">
        <f>'[2]MAY 2017'!$C118</f>
        <v>2412.697500000002</v>
      </c>
      <c r="AE25" s="15"/>
      <c r="AF25" s="16">
        <v>16</v>
      </c>
      <c r="AG25" s="17">
        <f t="shared" si="42"/>
        <v>42902</v>
      </c>
      <c r="AH25" s="18">
        <f>VLOOKUP(AG25,'Net_Schedule &amp; Net_Actual'!$A$1:$C$2107,2,0)</f>
        <v>17089.457999999999</v>
      </c>
      <c r="AI25" s="18">
        <f>VLOOKUP(AG25,'Net_Schedule &amp; Net_Actual'!$A$1:$C$2107,3,0)</f>
        <v>17145.963</v>
      </c>
      <c r="AJ25" s="19">
        <f>'[2]JUNE 2017'!$B118</f>
        <v>28800</v>
      </c>
      <c r="AK25" s="19">
        <f t="shared" si="16"/>
        <v>4858.2995951417006</v>
      </c>
      <c r="AL25" s="19">
        <f t="shared" si="17"/>
        <v>202.42914979757086</v>
      </c>
      <c r="AM25" s="19">
        <f t="shared" si="18"/>
        <v>4224</v>
      </c>
      <c r="AN25" s="19">
        <f>'[2]JUNE 2017'!$C118</f>
        <v>2509.1999999999994</v>
      </c>
      <c r="AO25" s="15"/>
      <c r="AP25" s="16">
        <v>16</v>
      </c>
      <c r="AQ25" s="17">
        <f t="shared" si="43"/>
        <v>42932</v>
      </c>
      <c r="AR25" s="18">
        <f>VLOOKUP(AQ25,'Net_Schedule &amp; Net_Actual'!$A$1:$C$2107,2,0)</f>
        <v>20924.990000000002</v>
      </c>
      <c r="AS25" s="18">
        <f>VLOOKUP(AQ25,'Net_Schedule &amp; Net_Actual'!$A$1:$C$2107,3,0)</f>
        <v>20987.853999999999</v>
      </c>
      <c r="AT25" s="19">
        <f>'[2]JULY 2017'!$B118</f>
        <v>28800</v>
      </c>
      <c r="AU25" s="19">
        <f t="shared" si="19"/>
        <v>4858.2995951417006</v>
      </c>
      <c r="AV25" s="19">
        <f t="shared" si="20"/>
        <v>202.42914979757086</v>
      </c>
      <c r="AW25" s="19">
        <f t="shared" si="21"/>
        <v>4224</v>
      </c>
      <c r="AX25" s="19">
        <f>'[2]JULY 2017'!$C118</f>
        <v>3093.3599999999969</v>
      </c>
      <c r="AY25" s="15"/>
      <c r="AZ25" s="16">
        <v>16</v>
      </c>
      <c r="BA25" s="17">
        <f t="shared" si="44"/>
        <v>42963</v>
      </c>
      <c r="BB25" s="18">
        <f>VLOOKUP(BA25,'Net_Schedule &amp; Net_Actual'!$A$1:$C$2107,2,0)</f>
        <v>13458.664000000001</v>
      </c>
      <c r="BC25" s="18">
        <f>VLOOKUP(BA25,'Net_Schedule &amp; Net_Actual'!$A$1:$C$2107,3,0)</f>
        <v>10313.308999999999</v>
      </c>
      <c r="BD25" s="19">
        <f>'[2]AUGUST 2017'!$B118</f>
        <v>31680</v>
      </c>
      <c r="BE25" s="19">
        <f t="shared" si="0"/>
        <v>5280</v>
      </c>
      <c r="BF25" s="19">
        <f t="shared" si="52"/>
        <v>220</v>
      </c>
      <c r="BG25" s="19">
        <f t="shared" si="53"/>
        <v>4590.6432000000004</v>
      </c>
      <c r="BH25" s="19">
        <f>'[2]AUGUST 2017'!$C118</f>
        <v>3093.3599999999969</v>
      </c>
      <c r="BI25" s="15"/>
      <c r="BJ25" s="16">
        <v>16</v>
      </c>
      <c r="BK25" s="17">
        <f t="shared" si="45"/>
        <v>42994</v>
      </c>
      <c r="BL25" s="18">
        <f>VLOOKUP(BK25,'Net_Schedule &amp; Net_Actual'!$A$1:$C$2107,2,0)</f>
        <v>15886.593999999999</v>
      </c>
      <c r="BM25" s="18">
        <f>VLOOKUP(BK25,'Net_Schedule &amp; Net_Actual'!$A$1:$C$2107,3,0)</f>
        <v>16235.2</v>
      </c>
      <c r="BN25" s="19">
        <f>'[2]SEPTEMBER 2017'!$B117</f>
        <v>31680</v>
      </c>
      <c r="BO25" s="19">
        <f t="shared" si="1"/>
        <v>5280</v>
      </c>
      <c r="BP25" s="19">
        <f t="shared" si="24"/>
        <v>220</v>
      </c>
      <c r="BQ25" s="19">
        <f t="shared" si="25"/>
        <v>4590.6432000000004</v>
      </c>
      <c r="BR25" s="19">
        <f>'[2]SEPTEMBER 2017'!$C117</f>
        <v>3093.5999999999949</v>
      </c>
      <c r="BS25" s="15"/>
      <c r="BT25" s="16">
        <v>16</v>
      </c>
      <c r="BU25" s="17">
        <f t="shared" si="46"/>
        <v>43024</v>
      </c>
      <c r="BV25" s="18">
        <f>VLOOKUP(BU25,'Net_Schedule &amp; Net_Actual'!$A$1:$C$2107,2,0)</f>
        <v>21092.125</v>
      </c>
      <c r="BW25" s="18">
        <f>VLOOKUP(BU25,'Net_Schedule &amp; Net_Actual'!$A$1:$C$2107,3,0)</f>
        <v>20748.8</v>
      </c>
      <c r="BX25" s="19">
        <f>'[2]OCTOBER 2017'!$B118</f>
        <v>31680</v>
      </c>
      <c r="BY25" s="19">
        <f t="shared" si="2"/>
        <v>5280</v>
      </c>
      <c r="BZ25" s="19">
        <f t="shared" si="26"/>
        <v>220</v>
      </c>
      <c r="CA25" s="19">
        <f t="shared" si="27"/>
        <v>4590.6432000000004</v>
      </c>
      <c r="CB25" s="19">
        <f>'[2]OCTOBER 2017'!$C118</f>
        <v>3094.0800000000013</v>
      </c>
      <c r="CC25" s="15"/>
      <c r="CD25" s="16">
        <v>16</v>
      </c>
      <c r="CE25" s="17">
        <f t="shared" si="47"/>
        <v>43055</v>
      </c>
      <c r="CF25" s="18">
        <f>VLOOKUP(CE25,'Net_Schedule &amp; Net_Actual'!$A$1:$C$2107,2,0)</f>
        <v>9182.1239999999998</v>
      </c>
      <c r="CG25" s="18">
        <f>VLOOKUP(CE25,'Net_Schedule &amp; Net_Actual'!$A$1:$C$2107,3,0)</f>
        <v>9169.9639999999999</v>
      </c>
      <c r="CH25" s="19">
        <f>'[2]NOVEMBER 2017'!$B118</f>
        <v>31680</v>
      </c>
      <c r="CI25" s="19">
        <f t="shared" si="3"/>
        <v>5280</v>
      </c>
      <c r="CJ25" s="19">
        <f t="shared" si="28"/>
        <v>220</v>
      </c>
      <c r="CK25" s="19">
        <f t="shared" si="29"/>
        <v>4590.6432000000004</v>
      </c>
      <c r="CL25" s="19">
        <f>'[2]NOVEMBER 2017'!$C118</f>
        <v>1347.7775000000011</v>
      </c>
      <c r="CM25" s="15"/>
      <c r="CN25" s="16">
        <v>16</v>
      </c>
      <c r="CO25" s="17">
        <f t="shared" si="48"/>
        <v>43085</v>
      </c>
      <c r="CP25" s="18">
        <f>VLOOKUP(CO25,'Net_Schedule &amp; Net_Actual'!$A$1:$C$2107,2,0)</f>
        <v>6098.1139999999996</v>
      </c>
      <c r="CQ25" s="18">
        <f>VLOOKUP(CO25,'Net_Schedule &amp; Net_Actual'!$A$1:$C$2107,3,0)</f>
        <v>5860.3639999999996</v>
      </c>
      <c r="CR25" s="19">
        <f>[2]Summary!$S19</f>
        <v>26400</v>
      </c>
      <c r="CS25" s="19">
        <f t="shared" si="4"/>
        <v>4453.4412955465586</v>
      </c>
      <c r="CT25" s="19">
        <f t="shared" si="30"/>
        <v>185.56005398110662</v>
      </c>
      <c r="CU25" s="19">
        <f t="shared" si="31"/>
        <v>3872</v>
      </c>
      <c r="CV25" s="19">
        <f>[2]Summary!$T19</f>
        <v>893.74749999999983</v>
      </c>
      <c r="CW25" s="15"/>
      <c r="CX25" s="16">
        <v>16</v>
      </c>
      <c r="CY25" s="17">
        <f t="shared" si="49"/>
        <v>43116</v>
      </c>
      <c r="CZ25" s="18">
        <f>VLOOKUP(CY25,'Net_Schedule &amp; Net_Actual'!$A$1:$C$2107,2,0)</f>
        <v>5190.1620000000003</v>
      </c>
      <c r="DA25" s="18">
        <f>VLOOKUP(CY25,'Net_Schedule &amp; Net_Actual'!$A$1:$C$2107,3,0)</f>
        <v>5179.0540000000001</v>
      </c>
      <c r="DB25" s="19">
        <f>'[2]JANUARY 2018'!$B119</f>
        <v>26400</v>
      </c>
      <c r="DC25" s="19">
        <f t="shared" si="5"/>
        <v>4453.4412955465586</v>
      </c>
      <c r="DD25" s="19">
        <f t="shared" si="32"/>
        <v>185.56005398110662</v>
      </c>
      <c r="DE25" s="19">
        <f t="shared" si="33"/>
        <v>3872</v>
      </c>
      <c r="DF25" s="19">
        <f>'[2]JANUARY 2018'!$C119</f>
        <v>760.69250000000045</v>
      </c>
      <c r="DG25" s="15"/>
      <c r="DH25" s="16">
        <v>16</v>
      </c>
      <c r="DI25" s="17">
        <f t="shared" si="50"/>
        <v>43147</v>
      </c>
      <c r="DJ25" s="18">
        <f>VLOOKUP(DI25,'Net_Schedule &amp; Net_Actual'!$A$1:$C$2107,2,0)</f>
        <v>4606.4080000000004</v>
      </c>
      <c r="DK25" s="18">
        <f>VLOOKUP(DI25,'Net_Schedule &amp; Net_Actual'!$A$1:$C$2107,3,0)</f>
        <v>4617.527</v>
      </c>
      <c r="DL25" s="19">
        <f>'[2]FEBURARY 2018'!$B118</f>
        <v>15650.399999999976</v>
      </c>
      <c r="DM25" s="19">
        <f t="shared" si="6"/>
        <v>2640.0809716599151</v>
      </c>
      <c r="DN25" s="19">
        <f t="shared" si="34"/>
        <v>110.00337381916313</v>
      </c>
      <c r="DO25" s="19">
        <f t="shared" si="35"/>
        <v>2295.3919999999966</v>
      </c>
      <c r="DP25" s="19">
        <f>'[2]FEBURARY 2018'!$C118</f>
        <v>675</v>
      </c>
      <c r="DQ25" s="15"/>
      <c r="DR25" s="16">
        <v>16</v>
      </c>
      <c r="DS25" s="17">
        <f t="shared" si="51"/>
        <v>43175</v>
      </c>
      <c r="DT25" s="18">
        <f>VLOOKUP(DS25,'Net_Schedule &amp; Net_Actual'!$A$1:$C$2107,2,0)</f>
        <v>3869.1970000000001</v>
      </c>
      <c r="DU25" s="18">
        <f>VLOOKUP(DS25,'Net_Schedule &amp; Net_Actual'!$A$1:$C$2107,3,0)</f>
        <v>4560.2910000000002</v>
      </c>
      <c r="DV25" s="19">
        <f>[2]Summary!$Y19</f>
        <v>31299.840000000062</v>
      </c>
      <c r="DW25" s="19">
        <f t="shared" si="36"/>
        <v>5280.0000000000109</v>
      </c>
      <c r="DX25" s="19">
        <f t="shared" si="37"/>
        <v>220.00000000000045</v>
      </c>
      <c r="DY25" s="19">
        <f t="shared" si="38"/>
        <v>4590.6432000000095</v>
      </c>
      <c r="DZ25" s="19">
        <f>[2]Summary!$Z19</f>
        <v>569.5949999999998</v>
      </c>
    </row>
    <row r="26" spans="1:130" ht="15.95" customHeight="1" x14ac:dyDescent="0.2">
      <c r="A26" s="15"/>
      <c r="B26" s="16">
        <v>17</v>
      </c>
      <c r="C26" s="17">
        <f t="shared" si="39"/>
        <v>42811</v>
      </c>
      <c r="D26" s="18">
        <f>VLOOKUP(C26,'Net_Schedule &amp; Net_Actual'!$A$1:$C$2107,2,0)</f>
        <v>4825.5529999999999</v>
      </c>
      <c r="E26" s="18">
        <f>VLOOKUP(C26,'Net_Schedule &amp; Net_Actual'!$A$1:$C$2107,3,0)</f>
        <v>4873.0910000000003</v>
      </c>
      <c r="F26" s="19">
        <f>[1]Sheet1!$B119</f>
        <v>14227.200000000023</v>
      </c>
      <c r="G26" s="19">
        <f t="shared" si="7"/>
        <v>2400.0000000000041</v>
      </c>
      <c r="H26" s="19">
        <f t="shared" si="8"/>
        <v>100.00000000000017</v>
      </c>
      <c r="I26" s="19">
        <f t="shared" si="9"/>
        <v>2086.6560000000036</v>
      </c>
      <c r="J26" s="19">
        <f>[1]Sheet1!$C119</f>
        <v>717.25500000000034</v>
      </c>
      <c r="K26" s="15"/>
      <c r="L26" s="16">
        <v>17</v>
      </c>
      <c r="M26" s="17">
        <f t="shared" si="40"/>
        <v>42842</v>
      </c>
      <c r="N26" s="18">
        <f>VLOOKUP(M26,'Net_Schedule &amp; Net_Actual'!$A$1:$C$2107,2,0)</f>
        <v>0</v>
      </c>
      <c r="O26" s="18">
        <f>VLOOKUP(M26,'Net_Schedule &amp; Net_Actual'!$A$1:$C$2107,3,0)</f>
        <v>-0.218</v>
      </c>
      <c r="P26" s="19">
        <f>'[2]APRIL 2017'!$B119</f>
        <v>0</v>
      </c>
      <c r="Q26" s="19">
        <f t="shared" si="10"/>
        <v>0</v>
      </c>
      <c r="R26" s="19">
        <f t="shared" si="11"/>
        <v>0</v>
      </c>
      <c r="S26" s="19">
        <f t="shared" si="12"/>
        <v>0</v>
      </c>
      <c r="T26" s="19">
        <f>'[2]APRIL 2017'!$C119</f>
        <v>0</v>
      </c>
      <c r="U26" s="15"/>
      <c r="V26" s="16">
        <v>17</v>
      </c>
      <c r="W26" s="17">
        <f t="shared" si="41"/>
        <v>42872</v>
      </c>
      <c r="X26" s="18">
        <f>VLOOKUP(W26,'Net_Schedule &amp; Net_Actual'!$A$1:$C$2107,2,0)</f>
        <v>16075.453</v>
      </c>
      <c r="Y26" s="18">
        <f>VLOOKUP(W26,'Net_Schedule &amp; Net_Actual'!$A$1:$C$2107,3,0)</f>
        <v>16189.527</v>
      </c>
      <c r="Z26" s="19">
        <f>'[2]MAY 2017'!$B119</f>
        <v>28800</v>
      </c>
      <c r="AA26" s="19">
        <f t="shared" si="13"/>
        <v>4858.2995951417006</v>
      </c>
      <c r="AB26" s="19">
        <f t="shared" si="14"/>
        <v>202.42914979757086</v>
      </c>
      <c r="AC26" s="19">
        <f t="shared" si="15"/>
        <v>4224</v>
      </c>
      <c r="AD26" s="19">
        <f>'[2]MAY 2017'!$C119</f>
        <v>2416.335</v>
      </c>
      <c r="AE26" s="15"/>
      <c r="AF26" s="16">
        <v>17</v>
      </c>
      <c r="AG26" s="17">
        <f t="shared" si="42"/>
        <v>42903</v>
      </c>
      <c r="AH26" s="18">
        <f>VLOOKUP(AG26,'Net_Schedule &amp; Net_Actual'!$A$1:$C$2107,2,0)</f>
        <v>16954.557000000001</v>
      </c>
      <c r="AI26" s="18">
        <f>VLOOKUP(AG26,'Net_Schedule &amp; Net_Actual'!$A$1:$C$2107,3,0)</f>
        <v>16963.054</v>
      </c>
      <c r="AJ26" s="19">
        <f>'[2]JUNE 2017'!$B119</f>
        <v>28800</v>
      </c>
      <c r="AK26" s="19">
        <f t="shared" si="16"/>
        <v>4858.2995951417006</v>
      </c>
      <c r="AL26" s="19">
        <f t="shared" si="17"/>
        <v>202.42914979757086</v>
      </c>
      <c r="AM26" s="19">
        <f t="shared" si="18"/>
        <v>4224</v>
      </c>
      <c r="AN26" s="19">
        <f>'[2]JUNE 2017'!$C119</f>
        <v>2509.1999999999994</v>
      </c>
      <c r="AO26" s="15"/>
      <c r="AP26" s="16">
        <v>17</v>
      </c>
      <c r="AQ26" s="17">
        <f t="shared" si="43"/>
        <v>42933</v>
      </c>
      <c r="AR26" s="18">
        <f>VLOOKUP(AQ26,'Net_Schedule &amp; Net_Actual'!$A$1:$C$2107,2,0)</f>
        <v>21095.261999999999</v>
      </c>
      <c r="AS26" s="18">
        <f>VLOOKUP(AQ26,'Net_Schedule &amp; Net_Actual'!$A$1:$C$2107,3,0)</f>
        <v>21272.291000000001</v>
      </c>
      <c r="AT26" s="19">
        <f>'[2]JULY 2017'!$B119</f>
        <v>28800</v>
      </c>
      <c r="AU26" s="19">
        <f t="shared" si="19"/>
        <v>4858.2995951417006</v>
      </c>
      <c r="AV26" s="19">
        <f t="shared" si="20"/>
        <v>202.42914979757086</v>
      </c>
      <c r="AW26" s="19">
        <f t="shared" si="21"/>
        <v>4224</v>
      </c>
      <c r="AX26" s="19">
        <f>'[2]JULY 2017'!$C119</f>
        <v>3093.3599999999969</v>
      </c>
      <c r="AY26" s="15"/>
      <c r="AZ26" s="16">
        <v>17</v>
      </c>
      <c r="BA26" s="17">
        <f t="shared" si="44"/>
        <v>42964</v>
      </c>
      <c r="BB26" s="18">
        <f>VLOOKUP(BA26,'Net_Schedule &amp; Net_Actual'!$A$1:$C$2107,2,0)</f>
        <v>0</v>
      </c>
      <c r="BC26" s="18">
        <f>VLOOKUP(BA26,'Net_Schedule &amp; Net_Actual'!$A$1:$C$2107,3,0)</f>
        <v>0</v>
      </c>
      <c r="BD26" s="19">
        <f>'[2]AUGUST 2017'!$B119</f>
        <v>31680</v>
      </c>
      <c r="BE26" s="19">
        <v>0</v>
      </c>
      <c r="BF26" s="19">
        <f t="shared" si="52"/>
        <v>0</v>
      </c>
      <c r="BG26" s="19">
        <f t="shared" si="53"/>
        <v>0</v>
      </c>
      <c r="BH26" s="19">
        <v>0</v>
      </c>
      <c r="BI26" s="15"/>
      <c r="BJ26" s="16">
        <v>17</v>
      </c>
      <c r="BK26" s="17">
        <f t="shared" si="45"/>
        <v>42995</v>
      </c>
      <c r="BL26" s="18">
        <f>VLOOKUP(BK26,'Net_Schedule &amp; Net_Actual'!$A$1:$C$2107,2,0)</f>
        <v>20550.867999999999</v>
      </c>
      <c r="BM26" s="18">
        <f>VLOOKUP(BK26,'Net_Schedule &amp; Net_Actual'!$A$1:$C$2107,3,0)</f>
        <v>21290.400000000001</v>
      </c>
      <c r="BN26" s="19">
        <f>'[2]SEPTEMBER 2017'!$B118</f>
        <v>31680</v>
      </c>
      <c r="BO26" s="19">
        <f t="shared" si="1"/>
        <v>5280</v>
      </c>
      <c r="BP26" s="19">
        <f t="shared" si="24"/>
        <v>220</v>
      </c>
      <c r="BQ26" s="19">
        <f t="shared" si="25"/>
        <v>4590.6432000000004</v>
      </c>
      <c r="BR26" s="19">
        <f>'[2]SEPTEMBER 2017'!$C118</f>
        <v>3093.5999999999949</v>
      </c>
      <c r="BS26" s="15"/>
      <c r="BT26" s="16">
        <v>17</v>
      </c>
      <c r="BU26" s="17">
        <f t="shared" si="46"/>
        <v>43025</v>
      </c>
      <c r="BV26" s="18">
        <f>VLOOKUP(BU26,'Net_Schedule &amp; Net_Actual'!$A$1:$C$2107,2,0)</f>
        <v>17699.687999999998</v>
      </c>
      <c r="BW26" s="18">
        <f>VLOOKUP(BU26,'Net_Schedule &amp; Net_Actual'!$A$1:$C$2107,3,0)</f>
        <v>17646.327000000001</v>
      </c>
      <c r="BX26" s="19">
        <f>'[2]OCTOBER 2017'!$B119</f>
        <v>31680</v>
      </c>
      <c r="BY26" s="19">
        <f t="shared" si="2"/>
        <v>5280</v>
      </c>
      <c r="BZ26" s="19">
        <f t="shared" si="26"/>
        <v>220</v>
      </c>
      <c r="CA26" s="19">
        <f t="shared" si="27"/>
        <v>4590.6432000000004</v>
      </c>
      <c r="CB26" s="19">
        <f>'[2]OCTOBER 2017'!$C119</f>
        <v>2683.3400000000024</v>
      </c>
      <c r="CC26" s="15"/>
      <c r="CD26" s="16">
        <v>17</v>
      </c>
      <c r="CE26" s="17">
        <f t="shared" si="47"/>
        <v>43056</v>
      </c>
      <c r="CF26" s="18">
        <f>VLOOKUP(CE26,'Net_Schedule &amp; Net_Actual'!$A$1:$C$2107,2,0)</f>
        <v>9241.7450000000008</v>
      </c>
      <c r="CG26" s="18">
        <f>VLOOKUP(CE26,'Net_Schedule &amp; Net_Actual'!$A$1:$C$2107,3,0)</f>
        <v>9198.473</v>
      </c>
      <c r="CH26" s="19">
        <f>'[2]NOVEMBER 2017'!$B119</f>
        <v>31680</v>
      </c>
      <c r="CI26" s="19">
        <f t="shared" si="3"/>
        <v>5280</v>
      </c>
      <c r="CJ26" s="19">
        <f t="shared" si="28"/>
        <v>220</v>
      </c>
      <c r="CK26" s="19">
        <f t="shared" si="29"/>
        <v>4590.6432000000004</v>
      </c>
      <c r="CL26" s="19">
        <f>'[2]NOVEMBER 2017'!$C119</f>
        <v>1355.6325000000008</v>
      </c>
      <c r="CM26" s="15"/>
      <c r="CN26" s="16">
        <v>17</v>
      </c>
      <c r="CO26" s="17">
        <f t="shared" si="48"/>
        <v>43086</v>
      </c>
      <c r="CP26" s="18">
        <f>VLOOKUP(CO26,'Net_Schedule &amp; Net_Actual'!$A$1:$C$2107,2,0)</f>
        <v>5096.0519999999997</v>
      </c>
      <c r="CQ26" s="18">
        <f>VLOOKUP(CO26,'Net_Schedule &amp; Net_Actual'!$A$1:$C$2107,3,0)</f>
        <v>5007.0540000000001</v>
      </c>
      <c r="CR26" s="19">
        <f>[2]Summary!$S20</f>
        <v>26400</v>
      </c>
      <c r="CS26" s="19">
        <f t="shared" si="4"/>
        <v>4453.4412955465586</v>
      </c>
      <c r="CT26" s="19">
        <f t="shared" si="30"/>
        <v>185.56005398110662</v>
      </c>
      <c r="CU26" s="19">
        <f t="shared" si="31"/>
        <v>3872</v>
      </c>
      <c r="CV26" s="19">
        <f>[2]Summary!$T20</f>
        <v>769.40999999999985</v>
      </c>
      <c r="CW26" s="15"/>
      <c r="CX26" s="16">
        <v>17</v>
      </c>
      <c r="CY26" s="17">
        <f t="shared" si="49"/>
        <v>43117</v>
      </c>
      <c r="CZ26" s="18">
        <f>VLOOKUP(CY26,'Net_Schedule &amp; Net_Actual'!$A$1:$C$2107,2,0)</f>
        <v>4603.5039999999999</v>
      </c>
      <c r="DA26" s="18">
        <f>VLOOKUP(CY26,'Net_Schedule &amp; Net_Actual'!$A$1:$C$2107,3,0)</f>
        <v>4613.3090000000002</v>
      </c>
      <c r="DB26" s="19">
        <f>'[2]JANUARY 2018'!$B120</f>
        <v>26400</v>
      </c>
      <c r="DC26" s="19">
        <f t="shared" si="5"/>
        <v>4453.4412955465586</v>
      </c>
      <c r="DD26" s="19">
        <f t="shared" si="32"/>
        <v>185.56005398110662</v>
      </c>
      <c r="DE26" s="19">
        <f t="shared" si="33"/>
        <v>3872</v>
      </c>
      <c r="DF26" s="19">
        <f>'[2]JANUARY 2018'!$C120</f>
        <v>675.22250000000008</v>
      </c>
      <c r="DG26" s="15"/>
      <c r="DH26" s="16">
        <v>17</v>
      </c>
      <c r="DI26" s="17">
        <f t="shared" si="50"/>
        <v>43148</v>
      </c>
      <c r="DJ26" s="18">
        <f>VLOOKUP(DI26,'Net_Schedule &amp; Net_Actual'!$A$1:$C$2107,2,0)</f>
        <v>5062.76</v>
      </c>
      <c r="DK26" s="18">
        <f>VLOOKUP(DI26,'Net_Schedule &amp; Net_Actual'!$A$1:$C$2107,3,0)</f>
        <v>5071.0540000000001</v>
      </c>
      <c r="DL26" s="19">
        <f>'[2]FEBURARY 2018'!$B119</f>
        <v>15650.399999999976</v>
      </c>
      <c r="DM26" s="19">
        <f t="shared" si="6"/>
        <v>2640.0809716599151</v>
      </c>
      <c r="DN26" s="19">
        <f t="shared" si="34"/>
        <v>110.00337381916313</v>
      </c>
      <c r="DO26" s="19">
        <f t="shared" si="35"/>
        <v>2295.3919999999966</v>
      </c>
      <c r="DP26" s="19">
        <f>'[2]FEBURARY 2018'!$C119</f>
        <v>742.5</v>
      </c>
      <c r="DQ26" s="15"/>
      <c r="DR26" s="16">
        <v>17</v>
      </c>
      <c r="DS26" s="17">
        <f t="shared" si="51"/>
        <v>43176</v>
      </c>
      <c r="DT26" s="18">
        <f>VLOOKUP(DS26,'Net_Schedule &amp; Net_Actual'!$A$1:$C$2107,2,0)</f>
        <v>6846.8220000000001</v>
      </c>
      <c r="DU26" s="18">
        <f>VLOOKUP(DS26,'Net_Schedule &amp; Net_Actual'!$A$1:$C$2107,3,0)</f>
        <v>7093.3090000000002</v>
      </c>
      <c r="DV26" s="19">
        <f>[2]Summary!$Y20</f>
        <v>31299.840000000062</v>
      </c>
      <c r="DW26" s="19">
        <f t="shared" si="36"/>
        <v>5280.0000000000109</v>
      </c>
      <c r="DX26" s="19">
        <f t="shared" si="37"/>
        <v>220.00000000000045</v>
      </c>
      <c r="DY26" s="19">
        <f t="shared" si="38"/>
        <v>4590.6432000000095</v>
      </c>
      <c r="DZ26" s="19">
        <f>[2]Summary!$Z20</f>
        <v>1141.7924999999996</v>
      </c>
    </row>
    <row r="27" spans="1:130" ht="15.95" customHeight="1" x14ac:dyDescent="0.2">
      <c r="A27" s="15"/>
      <c r="B27" s="16">
        <v>18</v>
      </c>
      <c r="C27" s="17">
        <f t="shared" si="39"/>
        <v>42812</v>
      </c>
      <c r="D27" s="18">
        <f>VLOOKUP(C27,'Net_Schedule &amp; Net_Actual'!$A$1:$C$2107,2,0)</f>
        <v>5598.9750000000004</v>
      </c>
      <c r="E27" s="18">
        <f>VLOOKUP(C27,'Net_Schedule &amp; Net_Actual'!$A$1:$C$2107,3,0)</f>
        <v>5772.3639999999996</v>
      </c>
      <c r="F27" s="19">
        <f>[1]Sheet1!$B120</f>
        <v>14227.200000000023</v>
      </c>
      <c r="G27" s="19">
        <f t="shared" si="7"/>
        <v>2400.0000000000041</v>
      </c>
      <c r="H27" s="19">
        <f t="shared" si="8"/>
        <v>100.00000000000017</v>
      </c>
      <c r="I27" s="19">
        <f t="shared" si="9"/>
        <v>2086.6560000000036</v>
      </c>
      <c r="J27" s="19">
        <f>[1]Sheet1!$C120</f>
        <v>717.25500000000034</v>
      </c>
      <c r="K27" s="15"/>
      <c r="L27" s="16">
        <v>18</v>
      </c>
      <c r="M27" s="17">
        <f t="shared" si="40"/>
        <v>42843</v>
      </c>
      <c r="N27" s="18">
        <f>VLOOKUP(M27,'Net_Schedule &amp; Net_Actual'!$A$1:$C$2107,2,0)</f>
        <v>0</v>
      </c>
      <c r="O27" s="18">
        <f>VLOOKUP(M27,'Net_Schedule &amp; Net_Actual'!$A$1:$C$2107,3,0)</f>
        <v>-0.29099999999999998</v>
      </c>
      <c r="P27" s="19">
        <f>'[2]APRIL 2017'!$B120</f>
        <v>0</v>
      </c>
      <c r="Q27" s="19">
        <f t="shared" si="10"/>
        <v>0</v>
      </c>
      <c r="R27" s="19">
        <f t="shared" si="11"/>
        <v>0</v>
      </c>
      <c r="S27" s="19">
        <f t="shared" si="12"/>
        <v>0</v>
      </c>
      <c r="T27" s="19">
        <f>'[2]APRIL 2017'!$C120</f>
        <v>0</v>
      </c>
      <c r="U27" s="15"/>
      <c r="V27" s="16">
        <v>18</v>
      </c>
      <c r="W27" s="17">
        <f t="shared" si="41"/>
        <v>42873</v>
      </c>
      <c r="X27" s="18">
        <f>VLOOKUP(W27,'Net_Schedule &amp; Net_Actual'!$A$1:$C$2107,2,0)</f>
        <v>15603.314</v>
      </c>
      <c r="Y27" s="18">
        <f>VLOOKUP(W27,'Net_Schedule &amp; Net_Actual'!$A$1:$C$2107,3,0)</f>
        <v>15737.454</v>
      </c>
      <c r="Z27" s="19">
        <f>'[2]MAY 2017'!$B120</f>
        <v>28800</v>
      </c>
      <c r="AA27" s="19">
        <f t="shared" si="13"/>
        <v>4858.2995951417006</v>
      </c>
      <c r="AB27" s="19">
        <f t="shared" si="14"/>
        <v>202.42914979757086</v>
      </c>
      <c r="AC27" s="19">
        <f t="shared" si="15"/>
        <v>4224</v>
      </c>
      <c r="AD27" s="19">
        <f>'[2]MAY 2017'!$C120</f>
        <v>2360.9674999999984</v>
      </c>
      <c r="AE27" s="15"/>
      <c r="AF27" s="16">
        <v>18</v>
      </c>
      <c r="AG27" s="17">
        <f t="shared" si="42"/>
        <v>42904</v>
      </c>
      <c r="AH27" s="18">
        <f>VLOOKUP(AG27,'Net_Schedule &amp; Net_Actual'!$A$1:$C$2107,2,0)</f>
        <v>17085.116000000002</v>
      </c>
      <c r="AI27" s="18">
        <f>VLOOKUP(AG27,'Net_Schedule &amp; Net_Actual'!$A$1:$C$2107,3,0)</f>
        <v>17214.400000000001</v>
      </c>
      <c r="AJ27" s="19">
        <f>'[2]JUNE 2017'!$B120</f>
        <v>28800</v>
      </c>
      <c r="AK27" s="19">
        <f t="shared" si="16"/>
        <v>4858.2995951417006</v>
      </c>
      <c r="AL27" s="19">
        <f t="shared" si="17"/>
        <v>202.42914979757086</v>
      </c>
      <c r="AM27" s="19">
        <f t="shared" si="18"/>
        <v>4224</v>
      </c>
      <c r="AN27" s="19">
        <f>'[2]JUNE 2017'!$C120</f>
        <v>2509.1999999999994</v>
      </c>
      <c r="AO27" s="15"/>
      <c r="AP27" s="16">
        <v>18</v>
      </c>
      <c r="AQ27" s="17">
        <f t="shared" si="43"/>
        <v>42934</v>
      </c>
      <c r="AR27" s="18">
        <f>VLOOKUP(AQ27,'Net_Schedule &amp; Net_Actual'!$A$1:$C$2107,2,0)</f>
        <v>21095.261999999999</v>
      </c>
      <c r="AS27" s="18">
        <f>VLOOKUP(AQ27,'Net_Schedule &amp; Net_Actual'!$A$1:$C$2107,3,0)</f>
        <v>21278.182000000001</v>
      </c>
      <c r="AT27" s="19">
        <f>'[2]JULY 2017'!$B120</f>
        <v>28800</v>
      </c>
      <c r="AU27" s="19">
        <f t="shared" si="19"/>
        <v>4858.2995951417006</v>
      </c>
      <c r="AV27" s="19">
        <f t="shared" si="20"/>
        <v>202.42914979757086</v>
      </c>
      <c r="AW27" s="19">
        <f t="shared" si="21"/>
        <v>4224</v>
      </c>
      <c r="AX27" s="19">
        <f>'[2]JULY 2017'!$C120</f>
        <v>3093.3599999999969</v>
      </c>
      <c r="AY27" s="15"/>
      <c r="AZ27" s="16">
        <v>18</v>
      </c>
      <c r="BA27" s="17">
        <f t="shared" si="44"/>
        <v>42965</v>
      </c>
      <c r="BB27" s="18">
        <f>VLOOKUP(BA27,'Net_Schedule &amp; Net_Actual'!$A$1:$C$2107,2,0)</f>
        <v>6982.9830000000002</v>
      </c>
      <c r="BC27" s="18">
        <f>VLOOKUP(BA27,'Net_Schedule &amp; Net_Actual'!$A$1:$C$2107,3,0)</f>
        <v>7369.8909999999996</v>
      </c>
      <c r="BD27" s="19">
        <f>'[2]AUGUST 2017'!$B120</f>
        <v>31680</v>
      </c>
      <c r="BE27" s="19">
        <f t="shared" si="0"/>
        <v>5280</v>
      </c>
      <c r="BF27" s="19">
        <f t="shared" si="22"/>
        <v>220</v>
      </c>
      <c r="BG27" s="19">
        <f t="shared" si="23"/>
        <v>4590.6432000000004</v>
      </c>
      <c r="BH27" s="19">
        <f>'[2]AUGUST 2017'!$C120</f>
        <v>3093.3599999999969</v>
      </c>
      <c r="BI27" s="15"/>
      <c r="BJ27" s="16">
        <v>18</v>
      </c>
      <c r="BK27" s="17">
        <f t="shared" si="45"/>
        <v>42996</v>
      </c>
      <c r="BL27" s="18">
        <f>VLOOKUP(BK27,'Net_Schedule &amp; Net_Actual'!$A$1:$C$2107,2,0)</f>
        <v>17952.448</v>
      </c>
      <c r="BM27" s="18">
        <f>VLOOKUP(BK27,'Net_Schedule &amp; Net_Actual'!$A$1:$C$2107,3,0)</f>
        <v>18281.454000000002</v>
      </c>
      <c r="BN27" s="19">
        <f>'[2]SEPTEMBER 2017'!$B119</f>
        <v>31680</v>
      </c>
      <c r="BO27" s="19">
        <f t="shared" si="1"/>
        <v>5280</v>
      </c>
      <c r="BP27" s="19">
        <f t="shared" si="24"/>
        <v>220</v>
      </c>
      <c r="BQ27" s="19">
        <f t="shared" si="25"/>
        <v>4590.6432000000004</v>
      </c>
      <c r="BR27" s="19">
        <f>'[2]SEPTEMBER 2017'!$C119</f>
        <v>3093.5999999999949</v>
      </c>
      <c r="BS27" s="15"/>
      <c r="BT27" s="16">
        <v>18</v>
      </c>
      <c r="BU27" s="17">
        <f t="shared" si="46"/>
        <v>43026</v>
      </c>
      <c r="BV27" s="18">
        <f>VLOOKUP(BU27,'Net_Schedule &amp; Net_Actual'!$A$1:$C$2107,2,0)</f>
        <v>14542.7</v>
      </c>
      <c r="BW27" s="18">
        <f>VLOOKUP(BU27,'Net_Schedule &amp; Net_Actual'!$A$1:$C$2107,3,0)</f>
        <v>14504.654</v>
      </c>
      <c r="BX27" s="19">
        <f>'[2]OCTOBER 2017'!$B120</f>
        <v>31680</v>
      </c>
      <c r="BY27" s="19">
        <f t="shared" si="2"/>
        <v>5280</v>
      </c>
      <c r="BZ27" s="19">
        <f t="shared" si="26"/>
        <v>220</v>
      </c>
      <c r="CA27" s="19">
        <f t="shared" si="27"/>
        <v>4590.6432000000004</v>
      </c>
      <c r="CB27" s="19">
        <f>'[2]OCTOBER 2017'!$C120</f>
        <v>2257.3399999999988</v>
      </c>
      <c r="CC27" s="15"/>
      <c r="CD27" s="16">
        <v>18</v>
      </c>
      <c r="CE27" s="17">
        <f t="shared" si="47"/>
        <v>43057</v>
      </c>
      <c r="CF27" s="18">
        <f>VLOOKUP(CE27,'Net_Schedule &amp; Net_Actual'!$A$1:$C$2107,2,0)</f>
        <v>8386.6689999999999</v>
      </c>
      <c r="CG27" s="18">
        <f>VLOOKUP(CE27,'Net_Schedule &amp; Net_Actual'!$A$1:$C$2107,3,0)</f>
        <v>8541.8909999999996</v>
      </c>
      <c r="CH27" s="19">
        <f>'[2]NOVEMBER 2017'!$B120</f>
        <v>26400</v>
      </c>
      <c r="CI27" s="19">
        <f t="shared" si="3"/>
        <v>4453.4412955465586</v>
      </c>
      <c r="CJ27" s="19">
        <f t="shared" si="28"/>
        <v>185.56005398110662</v>
      </c>
      <c r="CK27" s="19">
        <f t="shared" si="29"/>
        <v>3872</v>
      </c>
      <c r="CL27" s="19">
        <f>'[2]NOVEMBER 2017'!$C120</f>
        <v>1239.3375000000005</v>
      </c>
      <c r="CM27" s="15"/>
      <c r="CN27" s="16">
        <v>18</v>
      </c>
      <c r="CO27" s="17">
        <f t="shared" si="48"/>
        <v>43087</v>
      </c>
      <c r="CP27" s="18">
        <f>VLOOKUP(CO27,'Net_Schedule &amp; Net_Actual'!$A$1:$C$2107,2,0)</f>
        <v>7004.1319999999996</v>
      </c>
      <c r="CQ27" s="18">
        <f>VLOOKUP(CO27,'Net_Schedule &amp; Net_Actual'!$A$1:$C$2107,3,0)</f>
        <v>6823.6360000000004</v>
      </c>
      <c r="CR27" s="19">
        <f>[2]Summary!$S21</f>
        <v>26400</v>
      </c>
      <c r="CS27" s="19">
        <f t="shared" si="4"/>
        <v>4453.4412955465586</v>
      </c>
      <c r="CT27" s="19">
        <f t="shared" si="30"/>
        <v>185.56005398110662</v>
      </c>
      <c r="CU27" s="19">
        <f t="shared" si="31"/>
        <v>3872</v>
      </c>
      <c r="CV27" s="19">
        <f>[2]Summary!$T21</f>
        <v>1026.4750000000008</v>
      </c>
      <c r="CW27" s="15"/>
      <c r="CX27" s="16">
        <v>18</v>
      </c>
      <c r="CY27" s="17">
        <f t="shared" si="49"/>
        <v>43118</v>
      </c>
      <c r="CZ27" s="18">
        <f>VLOOKUP(CY27,'Net_Schedule &amp; Net_Actual'!$A$1:$C$2107,2,0)</f>
        <v>5188.1139999999996</v>
      </c>
      <c r="DA27" s="18">
        <f>VLOOKUP(CY27,'Net_Schedule &amp; Net_Actual'!$A$1:$C$2107,3,0)</f>
        <v>5174.1090000000004</v>
      </c>
      <c r="DB27" s="19">
        <f>'[2]JANUARY 2018'!$B121</f>
        <v>26400</v>
      </c>
      <c r="DC27" s="19">
        <f t="shared" si="5"/>
        <v>4453.4412955465586</v>
      </c>
      <c r="DD27" s="19">
        <f t="shared" si="32"/>
        <v>185.56005398110662</v>
      </c>
      <c r="DE27" s="19">
        <f t="shared" si="33"/>
        <v>3872</v>
      </c>
      <c r="DF27" s="19">
        <f>'[2]JANUARY 2018'!$C121</f>
        <v>677.89000000000044</v>
      </c>
      <c r="DG27" s="15"/>
      <c r="DH27" s="16">
        <v>18</v>
      </c>
      <c r="DI27" s="17">
        <f t="shared" si="50"/>
        <v>43149</v>
      </c>
      <c r="DJ27" s="18">
        <f>VLOOKUP(DI27,'Net_Schedule &amp; Net_Actual'!$A$1:$C$2107,2,0)</f>
        <v>3685.1260000000002</v>
      </c>
      <c r="DK27" s="18">
        <f>VLOOKUP(DI27,'Net_Schedule &amp; Net_Actual'!$A$1:$C$2107,3,0)</f>
        <v>3694.6179999999999</v>
      </c>
      <c r="DL27" s="19">
        <f>'[2]FEBURARY 2018'!$B120</f>
        <v>15650.399999999976</v>
      </c>
      <c r="DM27" s="19">
        <f t="shared" si="6"/>
        <v>2640.0809716599151</v>
      </c>
      <c r="DN27" s="19">
        <f t="shared" si="34"/>
        <v>110.00337381916313</v>
      </c>
      <c r="DO27" s="19">
        <f t="shared" si="35"/>
        <v>2295.3919999999966</v>
      </c>
      <c r="DP27" s="19">
        <f>'[2]FEBURARY 2018'!$C120</f>
        <v>540</v>
      </c>
      <c r="DQ27" s="15"/>
      <c r="DR27" s="16">
        <v>18</v>
      </c>
      <c r="DS27" s="17">
        <f t="shared" si="51"/>
        <v>43177</v>
      </c>
      <c r="DT27" s="18">
        <f>VLOOKUP(DS27,'Net_Schedule &amp; Net_Actual'!$A$1:$C$2107,2,0)</f>
        <v>5602.7470000000003</v>
      </c>
      <c r="DU27" s="18">
        <f>VLOOKUP(DS27,'Net_Schedule &amp; Net_Actual'!$A$1:$C$2107,3,0)</f>
        <v>5886.1819999999998</v>
      </c>
      <c r="DV27" s="19">
        <f>[2]Summary!$Y21</f>
        <v>31299.840000000062</v>
      </c>
      <c r="DW27" s="19">
        <f t="shared" si="36"/>
        <v>5280.0000000000109</v>
      </c>
      <c r="DX27" s="19">
        <f t="shared" si="37"/>
        <v>220.00000000000045</v>
      </c>
      <c r="DY27" s="19">
        <f t="shared" si="38"/>
        <v>4590.6432000000095</v>
      </c>
      <c r="DZ27" s="19">
        <f>[2]Summary!$Z21</f>
        <v>844.8424999999994</v>
      </c>
    </row>
    <row r="28" spans="1:130" ht="15.95" customHeight="1" x14ac:dyDescent="0.2">
      <c r="A28" s="15"/>
      <c r="B28" s="16">
        <v>19</v>
      </c>
      <c r="C28" s="17">
        <f t="shared" si="39"/>
        <v>42813</v>
      </c>
      <c r="D28" s="18">
        <f>VLOOKUP(C28,'Net_Schedule &amp; Net_Actual'!$A$1:$C$2107,2,0)</f>
        <v>5814.3249999999998</v>
      </c>
      <c r="E28" s="18">
        <f>VLOOKUP(C28,'Net_Schedule &amp; Net_Actual'!$A$1:$C$2107,3,0)</f>
        <v>5763.5640000000003</v>
      </c>
      <c r="F28" s="19">
        <f>[1]Sheet1!$B121</f>
        <v>14227.200000000023</v>
      </c>
      <c r="G28" s="19">
        <f t="shared" si="7"/>
        <v>2400.0000000000041</v>
      </c>
      <c r="H28" s="19">
        <f t="shared" si="8"/>
        <v>100.00000000000017</v>
      </c>
      <c r="I28" s="19">
        <f t="shared" si="9"/>
        <v>2086.6560000000036</v>
      </c>
      <c r="J28" s="19">
        <f>[1]Sheet1!$C121</f>
        <v>717.25500000000034</v>
      </c>
      <c r="K28" s="15"/>
      <c r="L28" s="16">
        <v>19</v>
      </c>
      <c r="M28" s="17">
        <f t="shared" si="40"/>
        <v>42844</v>
      </c>
      <c r="N28" s="18">
        <f>VLOOKUP(M28,'Net_Schedule &amp; Net_Actual'!$A$1:$C$2107,2,0)</f>
        <v>0</v>
      </c>
      <c r="O28" s="18">
        <f>VLOOKUP(M28,'Net_Schedule &amp; Net_Actual'!$A$1:$C$2107,3,0)</f>
        <v>-0.36399999999999999</v>
      </c>
      <c r="P28" s="19">
        <f>'[2]APRIL 2017'!$B121</f>
        <v>0</v>
      </c>
      <c r="Q28" s="19">
        <f t="shared" si="10"/>
        <v>0</v>
      </c>
      <c r="R28" s="19">
        <f t="shared" si="11"/>
        <v>0</v>
      </c>
      <c r="S28" s="19">
        <f t="shared" si="12"/>
        <v>0</v>
      </c>
      <c r="T28" s="19">
        <f>'[2]APRIL 2017'!$C121</f>
        <v>0</v>
      </c>
      <c r="U28" s="15"/>
      <c r="V28" s="16">
        <v>19</v>
      </c>
      <c r="W28" s="17">
        <f t="shared" si="41"/>
        <v>42874</v>
      </c>
      <c r="X28" s="18">
        <f>VLOOKUP(W28,'Net_Schedule &amp; Net_Actual'!$A$1:$C$2107,2,0)</f>
        <v>16829.748</v>
      </c>
      <c r="Y28" s="18">
        <f>VLOOKUP(W28,'Net_Schedule &amp; Net_Actual'!$A$1:$C$2107,3,0)</f>
        <v>16850.690999999999</v>
      </c>
      <c r="Z28" s="19">
        <f>'[2]MAY 2017'!$B121</f>
        <v>28800</v>
      </c>
      <c r="AA28" s="19">
        <f t="shared" si="13"/>
        <v>4858.2995951417006</v>
      </c>
      <c r="AB28" s="19">
        <f t="shared" si="14"/>
        <v>202.42914979757086</v>
      </c>
      <c r="AC28" s="19">
        <f t="shared" si="15"/>
        <v>4224</v>
      </c>
      <c r="AD28" s="19">
        <f>'[2]MAY 2017'!$C121</f>
        <v>2486.9300000000017</v>
      </c>
      <c r="AE28" s="15"/>
      <c r="AF28" s="16">
        <v>19</v>
      </c>
      <c r="AG28" s="17">
        <f t="shared" si="42"/>
        <v>42905</v>
      </c>
      <c r="AH28" s="18">
        <f>VLOOKUP(AG28,'Net_Schedule &amp; Net_Actual'!$A$1:$C$2107,2,0)</f>
        <v>16999.475999999999</v>
      </c>
      <c r="AI28" s="18">
        <f>VLOOKUP(AG28,'Net_Schedule &amp; Net_Actual'!$A$1:$C$2107,3,0)</f>
        <v>17044.726999999999</v>
      </c>
      <c r="AJ28" s="19">
        <f>'[2]JUNE 2017'!$B121</f>
        <v>28800</v>
      </c>
      <c r="AK28" s="19">
        <f t="shared" si="16"/>
        <v>4858.2995951417006</v>
      </c>
      <c r="AL28" s="19">
        <f t="shared" si="17"/>
        <v>202.42914979757086</v>
      </c>
      <c r="AM28" s="19">
        <f t="shared" si="18"/>
        <v>4224</v>
      </c>
      <c r="AN28" s="19">
        <f>'[2]JUNE 2017'!$C121</f>
        <v>2509.1999999999994</v>
      </c>
      <c r="AO28" s="15"/>
      <c r="AP28" s="16">
        <v>19</v>
      </c>
      <c r="AQ28" s="17">
        <f t="shared" si="43"/>
        <v>42935</v>
      </c>
      <c r="AR28" s="18">
        <f>VLOOKUP(AQ28,'Net_Schedule &amp; Net_Actual'!$A$1:$C$2107,2,0)</f>
        <v>21095.261999999999</v>
      </c>
      <c r="AS28" s="18">
        <f>VLOOKUP(AQ28,'Net_Schedule &amp; Net_Actual'!$A$1:$C$2107,3,0)</f>
        <v>21248.363000000001</v>
      </c>
      <c r="AT28" s="19">
        <f>'[2]JULY 2017'!$B121</f>
        <v>28800</v>
      </c>
      <c r="AU28" s="19">
        <f t="shared" si="19"/>
        <v>4858.2995951417006</v>
      </c>
      <c r="AV28" s="19">
        <f t="shared" si="20"/>
        <v>202.42914979757086</v>
      </c>
      <c r="AW28" s="19">
        <f t="shared" si="21"/>
        <v>4224</v>
      </c>
      <c r="AX28" s="19">
        <f>'[2]JULY 2017'!$C121</f>
        <v>3093.3599999999969</v>
      </c>
      <c r="AY28" s="15"/>
      <c r="AZ28" s="16">
        <v>19</v>
      </c>
      <c r="BA28" s="17">
        <f t="shared" si="44"/>
        <v>42966</v>
      </c>
      <c r="BB28" s="18">
        <f>VLOOKUP(BA28,'Net_Schedule &amp; Net_Actual'!$A$1:$C$2107,2,0)</f>
        <v>17314.755000000001</v>
      </c>
      <c r="BC28" s="18">
        <f>VLOOKUP(BA28,'Net_Schedule &amp; Net_Actual'!$A$1:$C$2107,3,0)</f>
        <v>17194.473000000002</v>
      </c>
      <c r="BD28" s="19">
        <f>'[2]AUGUST 2017'!$B121</f>
        <v>31680</v>
      </c>
      <c r="BE28" s="19">
        <f t="shared" si="0"/>
        <v>5280</v>
      </c>
      <c r="BF28" s="19">
        <f t="shared" si="22"/>
        <v>220</v>
      </c>
      <c r="BG28" s="19">
        <f t="shared" si="23"/>
        <v>4590.6432000000004</v>
      </c>
      <c r="BH28" s="19">
        <f>'[2]AUGUST 2017'!$C121</f>
        <v>3093.3599999999969</v>
      </c>
      <c r="BI28" s="15"/>
      <c r="BJ28" s="16">
        <v>19</v>
      </c>
      <c r="BK28" s="17">
        <f t="shared" si="45"/>
        <v>42997</v>
      </c>
      <c r="BL28" s="18">
        <f>VLOOKUP(BK28,'Net_Schedule &amp; Net_Actual'!$A$1:$C$2107,2,0)</f>
        <v>19948.661</v>
      </c>
      <c r="BM28" s="18">
        <f>VLOOKUP(BK28,'Net_Schedule &amp; Net_Actual'!$A$1:$C$2107,3,0)</f>
        <v>21363.418000000001</v>
      </c>
      <c r="BN28" s="19">
        <f>'[2]SEPTEMBER 2017'!$B120</f>
        <v>31680</v>
      </c>
      <c r="BO28" s="19">
        <f t="shared" si="1"/>
        <v>5280</v>
      </c>
      <c r="BP28" s="19">
        <f t="shared" si="24"/>
        <v>220</v>
      </c>
      <c r="BQ28" s="19">
        <f t="shared" si="25"/>
        <v>4590.6432000000004</v>
      </c>
      <c r="BR28" s="19">
        <f>'[2]SEPTEMBER 2017'!$C120</f>
        <v>3093.5999999999949</v>
      </c>
      <c r="BS28" s="15"/>
      <c r="BT28" s="16">
        <v>19</v>
      </c>
      <c r="BU28" s="17">
        <f t="shared" si="46"/>
        <v>43027</v>
      </c>
      <c r="BV28" s="18">
        <f>VLOOKUP(BU28,'Net_Schedule &amp; Net_Actual'!$A$1:$C$2107,2,0)</f>
        <v>15533.554</v>
      </c>
      <c r="BW28" s="18">
        <f>VLOOKUP(BU28,'Net_Schedule &amp; Net_Actual'!$A$1:$C$2107,3,0)</f>
        <v>15550.545</v>
      </c>
      <c r="BX28" s="19">
        <f>'[2]OCTOBER 2017'!$B121</f>
        <v>31680</v>
      </c>
      <c r="BY28" s="19">
        <f t="shared" si="2"/>
        <v>5280</v>
      </c>
      <c r="BZ28" s="19">
        <f t="shared" si="26"/>
        <v>220</v>
      </c>
      <c r="CA28" s="19">
        <f t="shared" si="27"/>
        <v>4590.6432000000004</v>
      </c>
      <c r="CB28" s="19">
        <f>'[2]OCTOBER 2017'!$C121</f>
        <v>2358.2200000000021</v>
      </c>
      <c r="CC28" s="15"/>
      <c r="CD28" s="16">
        <v>19</v>
      </c>
      <c r="CE28" s="17">
        <f t="shared" si="47"/>
        <v>43058</v>
      </c>
      <c r="CF28" s="18">
        <f>VLOOKUP(CE28,'Net_Schedule &amp; Net_Actual'!$A$1:$C$2107,2,0)</f>
        <v>7461.7150000000001</v>
      </c>
      <c r="CG28" s="18">
        <f>VLOOKUP(CE28,'Net_Schedule &amp; Net_Actual'!$A$1:$C$2107,3,0)</f>
        <v>7560</v>
      </c>
      <c r="CH28" s="19">
        <f>'[2]NOVEMBER 2017'!$B121</f>
        <v>26400</v>
      </c>
      <c r="CI28" s="19">
        <f t="shared" si="3"/>
        <v>4453.4412955465586</v>
      </c>
      <c r="CJ28" s="19">
        <f t="shared" si="28"/>
        <v>185.56005398110662</v>
      </c>
      <c r="CK28" s="19">
        <f t="shared" si="29"/>
        <v>3872</v>
      </c>
      <c r="CL28" s="19">
        <f>'[2]NOVEMBER 2017'!$C121</f>
        <v>1239.7225000000005</v>
      </c>
      <c r="CM28" s="15"/>
      <c r="CN28" s="16">
        <v>19</v>
      </c>
      <c r="CO28" s="17">
        <f t="shared" si="48"/>
        <v>43088</v>
      </c>
      <c r="CP28" s="18">
        <f>VLOOKUP(CO28,'Net_Schedule &amp; Net_Actual'!$A$1:$C$2107,2,0)</f>
        <v>6188.1440000000002</v>
      </c>
      <c r="CQ28" s="18">
        <f>VLOOKUP(CO28,'Net_Schedule &amp; Net_Actual'!$A$1:$C$2107,3,0)</f>
        <v>6063.3450000000003</v>
      </c>
      <c r="CR28" s="19">
        <f>[2]Summary!$S22</f>
        <v>26400</v>
      </c>
      <c r="CS28" s="19">
        <f t="shared" si="4"/>
        <v>4453.4412955465586</v>
      </c>
      <c r="CT28" s="19">
        <f t="shared" si="30"/>
        <v>185.56005398110662</v>
      </c>
      <c r="CU28" s="19">
        <f t="shared" si="31"/>
        <v>3872</v>
      </c>
      <c r="CV28" s="19">
        <f>[2]Summary!$T22</f>
        <v>906.39000000000021</v>
      </c>
      <c r="CW28" s="15"/>
      <c r="CX28" s="16">
        <v>19</v>
      </c>
      <c r="CY28" s="17">
        <f t="shared" si="49"/>
        <v>43119</v>
      </c>
      <c r="CZ28" s="18">
        <f>VLOOKUP(CY28,'Net_Schedule &amp; Net_Actual'!$A$1:$C$2107,2,0)</f>
        <v>4946.2629999999999</v>
      </c>
      <c r="DA28" s="18">
        <f>VLOOKUP(CY28,'Net_Schedule &amp; Net_Actual'!$A$1:$C$2107,3,0)</f>
        <v>4965.018</v>
      </c>
      <c r="DB28" s="19">
        <f>'[2]JANUARY 2018'!$B122</f>
        <v>26400</v>
      </c>
      <c r="DC28" s="19">
        <f t="shared" si="5"/>
        <v>4453.4412955465586</v>
      </c>
      <c r="DD28" s="19">
        <f t="shared" si="32"/>
        <v>185.56005398110662</v>
      </c>
      <c r="DE28" s="19">
        <f t="shared" si="33"/>
        <v>3872</v>
      </c>
      <c r="DF28" s="19">
        <f>'[2]JANUARY 2018'!$C122</f>
        <v>735.13500000000033</v>
      </c>
      <c r="DG28" s="15"/>
      <c r="DH28" s="16">
        <v>19</v>
      </c>
      <c r="DI28" s="17">
        <f t="shared" si="50"/>
        <v>43150</v>
      </c>
      <c r="DJ28" s="18">
        <f>VLOOKUP(DI28,'Net_Schedule &amp; Net_Actual'!$A$1:$C$2107,2,0)</f>
        <v>4440.1350000000002</v>
      </c>
      <c r="DK28" s="18">
        <f>VLOOKUP(DI28,'Net_Schedule &amp; Net_Actual'!$A$1:$C$2107,3,0)</f>
        <v>4477.7449999999999</v>
      </c>
      <c r="DL28" s="19">
        <f>'[2]FEBURARY 2018'!$B121</f>
        <v>15650.399999999976</v>
      </c>
      <c r="DM28" s="19">
        <f t="shared" si="6"/>
        <v>2640.0809716599151</v>
      </c>
      <c r="DN28" s="19">
        <f t="shared" si="34"/>
        <v>110.00337381916313</v>
      </c>
      <c r="DO28" s="19">
        <f t="shared" si="35"/>
        <v>2295.3919999999966</v>
      </c>
      <c r="DP28" s="19">
        <f>'[2]FEBURARY 2018'!$C121</f>
        <v>650.83249999999998</v>
      </c>
      <c r="DQ28" s="15"/>
      <c r="DR28" s="16">
        <v>19</v>
      </c>
      <c r="DS28" s="17">
        <f t="shared" si="51"/>
        <v>43178</v>
      </c>
      <c r="DT28" s="18">
        <f>VLOOKUP(DS28,'Net_Schedule &amp; Net_Actual'!$A$1:$C$2107,2,0)</f>
        <v>5070.0619999999999</v>
      </c>
      <c r="DU28" s="18">
        <f>VLOOKUP(DS28,'Net_Schedule &amp; Net_Actual'!$A$1:$C$2107,3,0)</f>
        <v>5275.2</v>
      </c>
      <c r="DV28" s="19">
        <f>[2]Summary!$Y22</f>
        <v>31299.840000000062</v>
      </c>
      <c r="DW28" s="19">
        <f t="shared" si="36"/>
        <v>5280.0000000000109</v>
      </c>
      <c r="DX28" s="19">
        <f t="shared" si="37"/>
        <v>220.00000000000045</v>
      </c>
      <c r="DY28" s="19">
        <f t="shared" si="38"/>
        <v>4590.6432000000095</v>
      </c>
      <c r="DZ28" s="19">
        <f>[2]Summary!$Z22</f>
        <v>753.00749999999971</v>
      </c>
    </row>
    <row r="29" spans="1:130" ht="15.95" customHeight="1" x14ac:dyDescent="0.2">
      <c r="A29" s="15"/>
      <c r="B29" s="16">
        <v>20</v>
      </c>
      <c r="C29" s="17">
        <f t="shared" si="39"/>
        <v>42814</v>
      </c>
      <c r="D29" s="18">
        <f>VLOOKUP(C29,'Net_Schedule &amp; Net_Actual'!$A$1:$C$2107,2,0)</f>
        <v>5040.5150000000003</v>
      </c>
      <c r="E29" s="18">
        <f>VLOOKUP(C29,'Net_Schedule &amp; Net_Actual'!$A$1:$C$2107,3,0)</f>
        <v>5068</v>
      </c>
      <c r="F29" s="19">
        <f>[1]Sheet1!$B122</f>
        <v>14227.200000000023</v>
      </c>
      <c r="G29" s="19">
        <f t="shared" si="7"/>
        <v>2400.0000000000041</v>
      </c>
      <c r="H29" s="19">
        <f t="shared" si="8"/>
        <v>100.00000000000017</v>
      </c>
      <c r="I29" s="19">
        <f t="shared" si="9"/>
        <v>2086.6560000000036</v>
      </c>
      <c r="J29" s="19">
        <f>[1]Sheet1!$C122</f>
        <v>767.97000000000037</v>
      </c>
      <c r="K29" s="15"/>
      <c r="L29" s="16">
        <v>20</v>
      </c>
      <c r="M29" s="17">
        <f t="shared" si="40"/>
        <v>42845</v>
      </c>
      <c r="N29" s="18">
        <f>VLOOKUP(M29,'Net_Schedule &amp; Net_Actual'!$A$1:$C$2107,2,0)</f>
        <v>0</v>
      </c>
      <c r="O29" s="18">
        <f>VLOOKUP(M29,'Net_Schedule &amp; Net_Actual'!$A$1:$C$2107,3,0)</f>
        <v>0</v>
      </c>
      <c r="P29" s="19">
        <f>'[2]APRIL 2017'!$B122</f>
        <v>0</v>
      </c>
      <c r="Q29" s="19">
        <f t="shared" si="10"/>
        <v>0</v>
      </c>
      <c r="R29" s="19">
        <f t="shared" si="11"/>
        <v>0</v>
      </c>
      <c r="S29" s="19">
        <f t="shared" si="12"/>
        <v>0</v>
      </c>
      <c r="T29" s="19">
        <f>'[2]APRIL 2017'!$C122</f>
        <v>0</v>
      </c>
      <c r="U29" s="15"/>
      <c r="V29" s="16">
        <v>20</v>
      </c>
      <c r="W29" s="17">
        <f t="shared" si="41"/>
        <v>42875</v>
      </c>
      <c r="X29" s="18">
        <f>VLOOKUP(W29,'Net_Schedule &amp; Net_Actual'!$A$1:$C$2107,2,0)</f>
        <v>16670.603999999999</v>
      </c>
      <c r="Y29" s="18">
        <f>VLOOKUP(W29,'Net_Schedule &amp; Net_Actual'!$A$1:$C$2107,3,0)</f>
        <v>16683.345000000001</v>
      </c>
      <c r="Z29" s="19">
        <f>'[2]MAY 2017'!$B122</f>
        <v>28800</v>
      </c>
      <c r="AA29" s="19">
        <f t="shared" si="13"/>
        <v>4858.2995951417006</v>
      </c>
      <c r="AB29" s="19">
        <f t="shared" si="14"/>
        <v>202.42914979757086</v>
      </c>
      <c r="AC29" s="19">
        <f t="shared" si="15"/>
        <v>4224</v>
      </c>
      <c r="AD29" s="19">
        <f>'[2]MAY 2017'!$C122</f>
        <v>2512.2875000000017</v>
      </c>
      <c r="AE29" s="15"/>
      <c r="AF29" s="16">
        <v>20</v>
      </c>
      <c r="AG29" s="17">
        <f t="shared" si="42"/>
        <v>42906</v>
      </c>
      <c r="AH29" s="18">
        <f>VLOOKUP(AG29,'Net_Schedule &amp; Net_Actual'!$A$1:$C$2107,2,0)</f>
        <v>17048.967000000001</v>
      </c>
      <c r="AI29" s="18">
        <f>VLOOKUP(AG29,'Net_Schedule &amp; Net_Actual'!$A$1:$C$2107,3,0)</f>
        <v>17157.236000000001</v>
      </c>
      <c r="AJ29" s="19">
        <f>'[2]JUNE 2017'!$B122</f>
        <v>28800</v>
      </c>
      <c r="AK29" s="19">
        <f t="shared" si="16"/>
        <v>4858.2995951417006</v>
      </c>
      <c r="AL29" s="19">
        <f t="shared" si="17"/>
        <v>202.42914979757086</v>
      </c>
      <c r="AM29" s="19">
        <f t="shared" si="18"/>
        <v>4224</v>
      </c>
      <c r="AN29" s="19">
        <f>'[2]JUNE 2017'!$C122</f>
        <v>2509.1999999999994</v>
      </c>
      <c r="AO29" s="15"/>
      <c r="AP29" s="16">
        <v>20</v>
      </c>
      <c r="AQ29" s="17">
        <f t="shared" si="43"/>
        <v>42936</v>
      </c>
      <c r="AR29" s="18">
        <f>VLOOKUP(AQ29,'Net_Schedule &amp; Net_Actual'!$A$1:$C$2107,2,0)</f>
        <v>21095.257000000001</v>
      </c>
      <c r="AS29" s="18">
        <f>VLOOKUP(AQ29,'Net_Schedule &amp; Net_Actual'!$A$1:$C$2107,3,0)</f>
        <v>21276.363000000001</v>
      </c>
      <c r="AT29" s="19">
        <f>'[2]JULY 2017'!$B122</f>
        <v>28800</v>
      </c>
      <c r="AU29" s="19">
        <f t="shared" si="19"/>
        <v>4858.2995951417006</v>
      </c>
      <c r="AV29" s="19">
        <f t="shared" si="20"/>
        <v>202.42914979757086</v>
      </c>
      <c r="AW29" s="19">
        <f t="shared" si="21"/>
        <v>4224</v>
      </c>
      <c r="AX29" s="19">
        <f>'[2]JULY 2017'!$C122</f>
        <v>3093.3599999999969</v>
      </c>
      <c r="AY29" s="15"/>
      <c r="AZ29" s="16">
        <v>20</v>
      </c>
      <c r="BA29" s="17">
        <f t="shared" si="44"/>
        <v>42967</v>
      </c>
      <c r="BB29" s="18">
        <f>VLOOKUP(BA29,'Net_Schedule &amp; Net_Actual'!$A$1:$C$2107,2,0)</f>
        <v>14731.394</v>
      </c>
      <c r="BC29" s="18">
        <f>VLOOKUP(BA29,'Net_Schedule &amp; Net_Actual'!$A$1:$C$2107,3,0)</f>
        <v>14907.927</v>
      </c>
      <c r="BD29" s="19">
        <f>'[2]AUGUST 2017'!$B122</f>
        <v>31680</v>
      </c>
      <c r="BE29" s="19">
        <f t="shared" si="0"/>
        <v>5280</v>
      </c>
      <c r="BF29" s="19">
        <f t="shared" si="22"/>
        <v>220</v>
      </c>
      <c r="BG29" s="19">
        <f t="shared" si="23"/>
        <v>4590.6432000000004</v>
      </c>
      <c r="BH29" s="19">
        <f>'[2]AUGUST 2017'!$C122</f>
        <v>3093.3599999999969</v>
      </c>
      <c r="BI29" s="15"/>
      <c r="BJ29" s="16">
        <v>20</v>
      </c>
      <c r="BK29" s="17">
        <f t="shared" si="45"/>
        <v>42998</v>
      </c>
      <c r="BL29" s="18">
        <f>VLOOKUP(BK29,'Net_Schedule &amp; Net_Actual'!$A$1:$C$2107,2,0)</f>
        <v>21093.853999999999</v>
      </c>
      <c r="BM29" s="18">
        <f>VLOOKUP(BK29,'Net_Schedule &amp; Net_Actual'!$A$1:$C$2107,3,0)</f>
        <v>21469.163</v>
      </c>
      <c r="BN29" s="19">
        <f>'[2]SEPTEMBER 2017'!$B121</f>
        <v>31680</v>
      </c>
      <c r="BO29" s="19">
        <f t="shared" si="1"/>
        <v>5280</v>
      </c>
      <c r="BP29" s="19">
        <f t="shared" si="24"/>
        <v>220</v>
      </c>
      <c r="BQ29" s="19">
        <f t="shared" si="25"/>
        <v>4590.6432000000004</v>
      </c>
      <c r="BR29" s="19">
        <f>'[2]SEPTEMBER 2017'!$C121</f>
        <v>3093.5999999999949</v>
      </c>
      <c r="BS29" s="15"/>
      <c r="BT29" s="16">
        <v>20</v>
      </c>
      <c r="BU29" s="17">
        <f t="shared" si="46"/>
        <v>43028</v>
      </c>
      <c r="BV29" s="18">
        <f>VLOOKUP(BU29,'Net_Schedule &amp; Net_Actual'!$A$1:$C$2107,2,0)</f>
        <v>16685.401000000002</v>
      </c>
      <c r="BW29" s="18">
        <f>VLOOKUP(BU29,'Net_Schedule &amp; Net_Actual'!$A$1:$C$2107,3,0)</f>
        <v>16880.363000000001</v>
      </c>
      <c r="BX29" s="19">
        <f>'[2]OCTOBER 2017'!$B122</f>
        <v>31680</v>
      </c>
      <c r="BY29" s="19">
        <f t="shared" si="2"/>
        <v>5280</v>
      </c>
      <c r="BZ29" s="19">
        <f t="shared" si="26"/>
        <v>220</v>
      </c>
      <c r="CA29" s="19">
        <f t="shared" si="27"/>
        <v>4590.6432000000004</v>
      </c>
      <c r="CB29" s="19">
        <f>'[2]OCTOBER 2017'!$C122</f>
        <v>2358.2200000000021</v>
      </c>
      <c r="CC29" s="15"/>
      <c r="CD29" s="16">
        <v>20</v>
      </c>
      <c r="CE29" s="17">
        <f t="shared" si="47"/>
        <v>43059</v>
      </c>
      <c r="CF29" s="18">
        <f>VLOOKUP(CE29,'Net_Schedule &amp; Net_Actual'!$A$1:$C$2107,2,0)</f>
        <v>9012.1319999999996</v>
      </c>
      <c r="CG29" s="18">
        <f>VLOOKUP(CE29,'Net_Schedule &amp; Net_Actual'!$A$1:$C$2107,3,0)</f>
        <v>9114.1820000000007</v>
      </c>
      <c r="CH29" s="19">
        <f>'[2]NOVEMBER 2017'!$B122</f>
        <v>26400</v>
      </c>
      <c r="CI29" s="19">
        <f t="shared" si="3"/>
        <v>4453.4412955465586</v>
      </c>
      <c r="CJ29" s="19">
        <f t="shared" si="28"/>
        <v>185.56005398110662</v>
      </c>
      <c r="CK29" s="19">
        <f t="shared" si="29"/>
        <v>3872</v>
      </c>
      <c r="CL29" s="19">
        <f>'[2]NOVEMBER 2017'!$C122</f>
        <v>1324.0025000000001</v>
      </c>
      <c r="CM29" s="15"/>
      <c r="CN29" s="16">
        <v>20</v>
      </c>
      <c r="CO29" s="17">
        <f t="shared" si="48"/>
        <v>43089</v>
      </c>
      <c r="CP29" s="18">
        <f>VLOOKUP(CO29,'Net_Schedule &amp; Net_Actual'!$A$1:$C$2107,2,0)</f>
        <v>6566.1970000000001</v>
      </c>
      <c r="CQ29" s="18">
        <f>VLOOKUP(CO29,'Net_Schedule &amp; Net_Actual'!$A$1:$C$2107,3,0)</f>
        <v>6512.3639999999996</v>
      </c>
      <c r="CR29" s="19">
        <f>[2]Summary!$S23</f>
        <v>26400</v>
      </c>
      <c r="CS29" s="19">
        <f t="shared" si="4"/>
        <v>4453.4412955465586</v>
      </c>
      <c r="CT29" s="19">
        <f t="shared" si="30"/>
        <v>185.56005398110662</v>
      </c>
      <c r="CU29" s="19">
        <f t="shared" si="31"/>
        <v>3872</v>
      </c>
      <c r="CV29" s="19">
        <f>[2]Summary!$T23</f>
        <v>962.7650000000001</v>
      </c>
      <c r="CW29" s="15"/>
      <c r="CX29" s="16">
        <v>20</v>
      </c>
      <c r="CY29" s="17">
        <f t="shared" si="49"/>
        <v>43120</v>
      </c>
      <c r="CZ29" s="18">
        <f>VLOOKUP(CY29,'Net_Schedule &amp; Net_Actual'!$A$1:$C$2107,2,0)</f>
        <v>4783.0590000000002</v>
      </c>
      <c r="DA29" s="18">
        <f>VLOOKUP(CY29,'Net_Schedule &amp; Net_Actual'!$A$1:$C$2107,3,0)</f>
        <v>4786.3270000000002</v>
      </c>
      <c r="DB29" s="19">
        <f>'[2]JANUARY 2018'!$B123</f>
        <v>26400</v>
      </c>
      <c r="DC29" s="19">
        <f t="shared" si="5"/>
        <v>4453.4412955465586</v>
      </c>
      <c r="DD29" s="19">
        <f t="shared" si="32"/>
        <v>185.56005398110662</v>
      </c>
      <c r="DE29" s="19">
        <f t="shared" si="33"/>
        <v>3872</v>
      </c>
      <c r="DF29" s="19">
        <f>'[2]JANUARY 2018'!$C123</f>
        <v>712.53749999999991</v>
      </c>
      <c r="DG29" s="15"/>
      <c r="DH29" s="16">
        <v>20</v>
      </c>
      <c r="DI29" s="17">
        <f t="shared" si="50"/>
        <v>43151</v>
      </c>
      <c r="DJ29" s="18">
        <f>VLOOKUP(DI29,'Net_Schedule &amp; Net_Actual'!$A$1:$C$2107,2,0)</f>
        <v>4287.027</v>
      </c>
      <c r="DK29" s="18">
        <f>VLOOKUP(DI29,'Net_Schedule &amp; Net_Actual'!$A$1:$C$2107,3,0)</f>
        <v>4328.4359999999997</v>
      </c>
      <c r="DL29" s="19">
        <f>'[2]FEBURARY 2018'!$B122</f>
        <v>15650.399999999976</v>
      </c>
      <c r="DM29" s="19">
        <f t="shared" si="6"/>
        <v>2640.0809716599151</v>
      </c>
      <c r="DN29" s="19">
        <f t="shared" si="34"/>
        <v>110.00337381916313</v>
      </c>
      <c r="DO29" s="19">
        <f t="shared" si="35"/>
        <v>2295.3919999999966</v>
      </c>
      <c r="DP29" s="19">
        <f>'[2]FEBURARY 2018'!$C122</f>
        <v>628.39</v>
      </c>
      <c r="DQ29" s="15"/>
      <c r="DR29" s="16">
        <v>20</v>
      </c>
      <c r="DS29" s="17">
        <f t="shared" si="51"/>
        <v>43179</v>
      </c>
      <c r="DT29" s="18">
        <f>VLOOKUP(DS29,'Net_Schedule &amp; Net_Actual'!$A$1:$C$2107,2,0)</f>
        <v>5542.4840000000004</v>
      </c>
      <c r="DU29" s="18">
        <f>VLOOKUP(DS29,'Net_Schedule &amp; Net_Actual'!$A$1:$C$2107,3,0)</f>
        <v>5577.8180000000002</v>
      </c>
      <c r="DV29" s="19">
        <f>[2]Summary!$Y23</f>
        <v>31299.840000000062</v>
      </c>
      <c r="DW29" s="19">
        <f t="shared" si="36"/>
        <v>5280.0000000000109</v>
      </c>
      <c r="DX29" s="19">
        <f t="shared" si="37"/>
        <v>220.00000000000045</v>
      </c>
      <c r="DY29" s="19">
        <f t="shared" si="38"/>
        <v>4590.6432000000095</v>
      </c>
      <c r="DZ29" s="19">
        <f>[2]Summary!$Z23</f>
        <v>832.77749999999958</v>
      </c>
    </row>
    <row r="30" spans="1:130" ht="15.95" customHeight="1" x14ac:dyDescent="0.2">
      <c r="A30" s="15"/>
      <c r="B30" s="16">
        <v>21</v>
      </c>
      <c r="C30" s="17">
        <f t="shared" si="39"/>
        <v>42815</v>
      </c>
      <c r="D30" s="18">
        <f>VLOOKUP(C30,'Net_Schedule &amp; Net_Actual'!$A$1:$C$2107,2,0)</f>
        <v>5137.3879999999999</v>
      </c>
      <c r="E30" s="18">
        <f>VLOOKUP(C30,'Net_Schedule &amp; Net_Actual'!$A$1:$C$2107,3,0)</f>
        <v>5164.6540000000005</v>
      </c>
      <c r="F30" s="19">
        <f>[1]Sheet1!$B123</f>
        <v>14227.200000000023</v>
      </c>
      <c r="G30" s="19">
        <f t="shared" si="7"/>
        <v>2400.0000000000041</v>
      </c>
      <c r="H30" s="19">
        <f t="shared" si="8"/>
        <v>100.00000000000017</v>
      </c>
      <c r="I30" s="19">
        <f t="shared" si="9"/>
        <v>2086.6560000000036</v>
      </c>
      <c r="J30" s="19">
        <f>[1]Sheet1!$C123</f>
        <v>767.97000000000037</v>
      </c>
      <c r="K30" s="15"/>
      <c r="L30" s="16">
        <v>21</v>
      </c>
      <c r="M30" s="17">
        <f t="shared" si="40"/>
        <v>42846</v>
      </c>
      <c r="N30" s="18">
        <f>VLOOKUP(M30,'Net_Schedule &amp; Net_Actual'!$A$1:$C$2107,2,0)</f>
        <v>0</v>
      </c>
      <c r="O30" s="18">
        <f>VLOOKUP(M30,'Net_Schedule &amp; Net_Actual'!$A$1:$C$2107,3,0)</f>
        <v>-7.2999999999999995E-2</v>
      </c>
      <c r="P30" s="19">
        <f>'[2]APRIL 2017'!$B123</f>
        <v>0</v>
      </c>
      <c r="Q30" s="19">
        <f t="shared" si="10"/>
        <v>0</v>
      </c>
      <c r="R30" s="19">
        <f t="shared" si="11"/>
        <v>0</v>
      </c>
      <c r="S30" s="19">
        <f t="shared" si="12"/>
        <v>0</v>
      </c>
      <c r="T30" s="19">
        <f>'[2]APRIL 2017'!$C123</f>
        <v>0</v>
      </c>
      <c r="U30" s="15"/>
      <c r="V30" s="16">
        <v>21</v>
      </c>
      <c r="W30" s="17">
        <f t="shared" si="41"/>
        <v>42876</v>
      </c>
      <c r="X30" s="18">
        <f>VLOOKUP(W30,'Net_Schedule &amp; Net_Actual'!$A$1:$C$2107,2,0)</f>
        <v>15849.673000000001</v>
      </c>
      <c r="Y30" s="18">
        <f>VLOOKUP(W30,'Net_Schedule &amp; Net_Actual'!$A$1:$C$2107,3,0)</f>
        <v>15833.163</v>
      </c>
      <c r="Z30" s="19">
        <f>'[2]MAY 2017'!$B123</f>
        <v>28800</v>
      </c>
      <c r="AA30" s="19">
        <f t="shared" si="13"/>
        <v>4858.2995951417006</v>
      </c>
      <c r="AB30" s="19">
        <f t="shared" si="14"/>
        <v>202.42914979757086</v>
      </c>
      <c r="AC30" s="19">
        <f t="shared" si="15"/>
        <v>4224</v>
      </c>
      <c r="AD30" s="19">
        <f>'[2]MAY 2017'!$C123</f>
        <v>2551.8400000000029</v>
      </c>
      <c r="AE30" s="15"/>
      <c r="AF30" s="16">
        <v>21</v>
      </c>
      <c r="AG30" s="17">
        <f t="shared" si="42"/>
        <v>42907</v>
      </c>
      <c r="AH30" s="18">
        <f>VLOOKUP(AG30,'Net_Schedule &amp; Net_Actual'!$A$1:$C$2107,2,0)</f>
        <v>16756.18</v>
      </c>
      <c r="AI30" s="18">
        <f>VLOOKUP(AG30,'Net_Schedule &amp; Net_Actual'!$A$1:$C$2107,3,0)</f>
        <v>16856.291000000001</v>
      </c>
      <c r="AJ30" s="19">
        <f>'[2]JUNE 2017'!$B123</f>
        <v>28800</v>
      </c>
      <c r="AK30" s="19">
        <f t="shared" si="16"/>
        <v>4858.2995951417006</v>
      </c>
      <c r="AL30" s="19">
        <f t="shared" si="17"/>
        <v>202.42914979757086</v>
      </c>
      <c r="AM30" s="19">
        <f t="shared" si="18"/>
        <v>4224</v>
      </c>
      <c r="AN30" s="19">
        <f>'[2]JUNE 2017'!$C123</f>
        <v>2509.4400000000014</v>
      </c>
      <c r="AO30" s="15"/>
      <c r="AP30" s="16">
        <v>21</v>
      </c>
      <c r="AQ30" s="17">
        <f t="shared" si="43"/>
        <v>42937</v>
      </c>
      <c r="AR30" s="18">
        <f>VLOOKUP(AQ30,'Net_Schedule &amp; Net_Actual'!$A$1:$C$2107,2,0)</f>
        <v>20766.557000000001</v>
      </c>
      <c r="AS30" s="18">
        <f>VLOOKUP(AQ30,'Net_Schedule &amp; Net_Actual'!$A$1:$C$2107,3,0)</f>
        <v>21075.273000000001</v>
      </c>
      <c r="AT30" s="19">
        <f>'[2]JULY 2017'!$B123</f>
        <v>28800</v>
      </c>
      <c r="AU30" s="19">
        <f t="shared" si="19"/>
        <v>4858.2995951417006</v>
      </c>
      <c r="AV30" s="19">
        <f t="shared" si="20"/>
        <v>202.42914979757086</v>
      </c>
      <c r="AW30" s="19">
        <f t="shared" si="21"/>
        <v>4224</v>
      </c>
      <c r="AX30" s="19">
        <f>'[2]JULY 2017'!$C123</f>
        <v>3093.3599999999969</v>
      </c>
      <c r="AY30" s="15"/>
      <c r="AZ30" s="16">
        <v>21</v>
      </c>
      <c r="BA30" s="17">
        <f t="shared" si="44"/>
        <v>42968</v>
      </c>
      <c r="BB30" s="18">
        <f>VLOOKUP(BA30,'Net_Schedule &amp; Net_Actual'!$A$1:$C$2107,2,0)</f>
        <v>21026.161</v>
      </c>
      <c r="BC30" s="18">
        <f>VLOOKUP(BA30,'Net_Schedule &amp; Net_Actual'!$A$1:$C$2107,3,0)</f>
        <v>21368.218000000001</v>
      </c>
      <c r="BD30" s="19">
        <f>'[2]AUGUST 2017'!$B123</f>
        <v>31680</v>
      </c>
      <c r="BE30" s="19">
        <f t="shared" si="0"/>
        <v>5280</v>
      </c>
      <c r="BF30" s="19">
        <f t="shared" si="22"/>
        <v>220</v>
      </c>
      <c r="BG30" s="19">
        <f t="shared" si="23"/>
        <v>4590.6432000000004</v>
      </c>
      <c r="BH30" s="19">
        <f>'[2]AUGUST 2017'!$C123</f>
        <v>3093.3599999999969</v>
      </c>
      <c r="BI30" s="15"/>
      <c r="BJ30" s="16">
        <v>21</v>
      </c>
      <c r="BK30" s="17">
        <f t="shared" si="45"/>
        <v>42999</v>
      </c>
      <c r="BL30" s="18">
        <f>VLOOKUP(BK30,'Net_Schedule &amp; Net_Actual'!$A$1:$C$2107,2,0)</f>
        <v>21093.853999999999</v>
      </c>
      <c r="BM30" s="18">
        <f>VLOOKUP(BK30,'Net_Schedule &amp; Net_Actual'!$A$1:$C$2107,3,0)</f>
        <v>21443.054</v>
      </c>
      <c r="BN30" s="19">
        <f>'[2]SEPTEMBER 2017'!$B122</f>
        <v>31680</v>
      </c>
      <c r="BO30" s="19">
        <f t="shared" si="1"/>
        <v>5280</v>
      </c>
      <c r="BP30" s="19">
        <f t="shared" si="24"/>
        <v>220</v>
      </c>
      <c r="BQ30" s="19">
        <f t="shared" si="25"/>
        <v>4590.6432000000004</v>
      </c>
      <c r="BR30" s="19">
        <f>'[2]SEPTEMBER 2017'!$C122</f>
        <v>3093.5999999999949</v>
      </c>
      <c r="BS30" s="15"/>
      <c r="BT30" s="16">
        <v>21</v>
      </c>
      <c r="BU30" s="17">
        <f t="shared" si="46"/>
        <v>43029</v>
      </c>
      <c r="BV30" s="18">
        <f>VLOOKUP(BU30,'Net_Schedule &amp; Net_Actual'!$A$1:$C$2107,2,0)</f>
        <v>16803.835999999999</v>
      </c>
      <c r="BW30" s="18">
        <f>VLOOKUP(BU30,'Net_Schedule &amp; Net_Actual'!$A$1:$C$2107,3,0)</f>
        <v>16717.672999999999</v>
      </c>
      <c r="BX30" s="19">
        <f>'[2]OCTOBER 2017'!$B123</f>
        <v>31680</v>
      </c>
      <c r="BY30" s="19">
        <f t="shared" si="2"/>
        <v>5280</v>
      </c>
      <c r="BZ30" s="19">
        <f t="shared" si="26"/>
        <v>220</v>
      </c>
      <c r="CA30" s="19">
        <f t="shared" si="27"/>
        <v>4590.6432000000004</v>
      </c>
      <c r="CB30" s="19">
        <f>'[2]OCTOBER 2017'!$C123</f>
        <v>2571.5050000000019</v>
      </c>
      <c r="CC30" s="15"/>
      <c r="CD30" s="16">
        <v>21</v>
      </c>
      <c r="CE30" s="17">
        <f t="shared" si="47"/>
        <v>43060</v>
      </c>
      <c r="CF30" s="18">
        <f>VLOOKUP(CE30,'Net_Schedule &amp; Net_Actual'!$A$1:$C$2107,2,0)</f>
        <v>8107.35</v>
      </c>
      <c r="CG30" s="18">
        <f>VLOOKUP(CE30,'Net_Schedule &amp; Net_Actual'!$A$1:$C$2107,3,0)</f>
        <v>8239.0540000000001</v>
      </c>
      <c r="CH30" s="19">
        <f>'[2]NOVEMBER 2017'!$B123</f>
        <v>26400</v>
      </c>
      <c r="CI30" s="19">
        <f t="shared" si="3"/>
        <v>4453.4412955465586</v>
      </c>
      <c r="CJ30" s="19">
        <f t="shared" si="28"/>
        <v>185.56005398110662</v>
      </c>
      <c r="CK30" s="19">
        <f t="shared" si="29"/>
        <v>3872</v>
      </c>
      <c r="CL30" s="19">
        <f>'[2]NOVEMBER 2017'!$C123</f>
        <v>1194.3425000000004</v>
      </c>
      <c r="CM30" s="15"/>
      <c r="CN30" s="16">
        <v>21</v>
      </c>
      <c r="CO30" s="17">
        <f t="shared" si="48"/>
        <v>43090</v>
      </c>
      <c r="CP30" s="18">
        <f>VLOOKUP(CO30,'Net_Schedule &amp; Net_Actual'!$A$1:$C$2107,2,0)</f>
        <v>7025.2550000000001</v>
      </c>
      <c r="CQ30" s="18">
        <f>VLOOKUP(CO30,'Net_Schedule &amp; Net_Actual'!$A$1:$C$2107,3,0)</f>
        <v>6988</v>
      </c>
      <c r="CR30" s="19">
        <f>[2]Summary!$S24</f>
        <v>26400</v>
      </c>
      <c r="CS30" s="19">
        <f t="shared" si="4"/>
        <v>4453.4412955465586</v>
      </c>
      <c r="CT30" s="19">
        <f t="shared" si="30"/>
        <v>185.56005398110662</v>
      </c>
      <c r="CU30" s="19">
        <f t="shared" si="31"/>
        <v>3872</v>
      </c>
      <c r="CV30" s="19">
        <f>[2]Summary!$T24</f>
        <v>962.7650000000001</v>
      </c>
      <c r="CW30" s="15"/>
      <c r="CX30" s="16">
        <v>21</v>
      </c>
      <c r="CY30" s="17">
        <f t="shared" si="49"/>
        <v>43121</v>
      </c>
      <c r="CZ30" s="18">
        <f>VLOOKUP(CY30,'Net_Schedule &amp; Net_Actual'!$A$1:$C$2107,2,0)</f>
        <v>4064.7910000000002</v>
      </c>
      <c r="DA30" s="18">
        <f>VLOOKUP(CY30,'Net_Schedule &amp; Net_Actual'!$A$1:$C$2107,3,0)</f>
        <v>4053.6</v>
      </c>
      <c r="DB30" s="19">
        <f>'[2]JANUARY 2018'!$B124</f>
        <v>26400</v>
      </c>
      <c r="DC30" s="19">
        <f t="shared" si="5"/>
        <v>4453.4412955465586</v>
      </c>
      <c r="DD30" s="19">
        <f t="shared" si="32"/>
        <v>185.56005398110662</v>
      </c>
      <c r="DE30" s="19">
        <f t="shared" si="33"/>
        <v>3872</v>
      </c>
      <c r="DF30" s="19">
        <f>'[2]JANUARY 2018'!$C124</f>
        <v>610.10500000000002</v>
      </c>
      <c r="DG30" s="15"/>
      <c r="DH30" s="16">
        <v>21</v>
      </c>
      <c r="DI30" s="17">
        <f t="shared" si="50"/>
        <v>43152</v>
      </c>
      <c r="DJ30" s="18">
        <f>VLOOKUP(DI30,'Net_Schedule &amp; Net_Actual'!$A$1:$C$2107,2,0)</f>
        <v>4031.8339999999998</v>
      </c>
      <c r="DK30" s="18">
        <f>VLOOKUP(DI30,'Net_Schedule &amp; Net_Actual'!$A$1:$C$2107,3,0)</f>
        <v>3807.4180000000001</v>
      </c>
      <c r="DL30" s="19">
        <f>'[2]FEBURARY 2018'!$B123</f>
        <v>15650.399999999976</v>
      </c>
      <c r="DM30" s="19">
        <f t="shared" si="6"/>
        <v>2640.0809716599151</v>
      </c>
      <c r="DN30" s="19">
        <f t="shared" si="34"/>
        <v>110.00337381916313</v>
      </c>
      <c r="DO30" s="19">
        <f t="shared" si="35"/>
        <v>2295.3919999999966</v>
      </c>
      <c r="DP30" s="19">
        <f>'[2]FEBURARY 2018'!$C123</f>
        <v>590.99499999999978</v>
      </c>
      <c r="DQ30" s="15"/>
      <c r="DR30" s="16">
        <v>21</v>
      </c>
      <c r="DS30" s="17">
        <f t="shared" si="51"/>
        <v>43180</v>
      </c>
      <c r="DT30" s="18">
        <f>VLOOKUP(DS30,'Net_Schedule &amp; Net_Actual'!$A$1:$C$2107,2,0)</f>
        <v>5545.5060000000003</v>
      </c>
      <c r="DU30" s="18">
        <f>VLOOKUP(DS30,'Net_Schedule &amp; Net_Actual'!$A$1:$C$2107,3,0)</f>
        <v>5604.5820000000003</v>
      </c>
      <c r="DV30" s="19">
        <f>[2]Summary!$Y24</f>
        <v>31299.840000000062</v>
      </c>
      <c r="DW30" s="19">
        <f t="shared" si="36"/>
        <v>5280.0000000000109</v>
      </c>
      <c r="DX30" s="19">
        <f t="shared" si="37"/>
        <v>220.00000000000045</v>
      </c>
      <c r="DY30" s="19">
        <f t="shared" si="38"/>
        <v>4590.6432000000095</v>
      </c>
      <c r="DZ30" s="19">
        <f>[2]Summary!$Z24</f>
        <v>813.35749999999985</v>
      </c>
    </row>
    <row r="31" spans="1:130" ht="15.95" customHeight="1" x14ac:dyDescent="0.2">
      <c r="A31" s="15"/>
      <c r="B31" s="16">
        <v>22</v>
      </c>
      <c r="C31" s="17">
        <f t="shared" si="39"/>
        <v>42816</v>
      </c>
      <c r="D31" s="18">
        <f>VLOOKUP(C31,'Net_Schedule &amp; Net_Actual'!$A$1:$C$2107,2,0)</f>
        <v>5779.7449999999999</v>
      </c>
      <c r="E31" s="18">
        <f>VLOOKUP(C31,'Net_Schedule &amp; Net_Actual'!$A$1:$C$2107,3,0)</f>
        <v>5808.8729999999996</v>
      </c>
      <c r="F31" s="19">
        <f>[1]Sheet1!$B124</f>
        <v>14227.200000000023</v>
      </c>
      <c r="G31" s="19">
        <f t="shared" si="7"/>
        <v>2400.0000000000041</v>
      </c>
      <c r="H31" s="19">
        <f t="shared" si="8"/>
        <v>100.00000000000017</v>
      </c>
      <c r="I31" s="19">
        <f t="shared" si="9"/>
        <v>2086.6560000000036</v>
      </c>
      <c r="J31" s="19">
        <f>[1]Sheet1!$C124</f>
        <v>764.05000000000007</v>
      </c>
      <c r="K31" s="15"/>
      <c r="L31" s="16">
        <v>22</v>
      </c>
      <c r="M31" s="17">
        <f t="shared" si="40"/>
        <v>42847</v>
      </c>
      <c r="N31" s="18">
        <f>VLOOKUP(M31,'Net_Schedule &amp; Net_Actual'!$A$1:$C$2107,2,0)</f>
        <v>0</v>
      </c>
      <c r="O31" s="18">
        <f>VLOOKUP(M31,'Net_Schedule &amp; Net_Actual'!$A$1:$C$2107,3,0)</f>
        <v>-7.2999999999999995E-2</v>
      </c>
      <c r="P31" s="19">
        <f>'[2]APRIL 2017'!$B124</f>
        <v>0</v>
      </c>
      <c r="Q31" s="19">
        <f t="shared" si="10"/>
        <v>0</v>
      </c>
      <c r="R31" s="19">
        <f t="shared" si="11"/>
        <v>0</v>
      </c>
      <c r="S31" s="19">
        <f t="shared" si="12"/>
        <v>0</v>
      </c>
      <c r="T31" s="19">
        <f>'[2]APRIL 2017'!$C124</f>
        <v>0</v>
      </c>
      <c r="U31" s="15"/>
      <c r="V31" s="16">
        <v>22</v>
      </c>
      <c r="W31" s="17">
        <f t="shared" si="41"/>
        <v>42877</v>
      </c>
      <c r="X31" s="18">
        <f>VLOOKUP(W31,'Net_Schedule &amp; Net_Actual'!$A$1:$C$2107,2,0)</f>
        <v>15703.74</v>
      </c>
      <c r="Y31" s="18">
        <f>VLOOKUP(W31,'Net_Schedule &amp; Net_Actual'!$A$1:$C$2107,3,0)</f>
        <v>15658.545</v>
      </c>
      <c r="Z31" s="19">
        <f>'[2]MAY 2017'!$B124</f>
        <v>28800</v>
      </c>
      <c r="AA31" s="19">
        <f t="shared" si="13"/>
        <v>4858.2995951417006</v>
      </c>
      <c r="AB31" s="19">
        <f t="shared" si="14"/>
        <v>202.42914979757086</v>
      </c>
      <c r="AC31" s="19">
        <f t="shared" si="15"/>
        <v>4224</v>
      </c>
      <c r="AD31" s="19">
        <f>'[2]MAY 2017'!$C124</f>
        <v>2360.9674999999984</v>
      </c>
      <c r="AE31" s="15"/>
      <c r="AF31" s="16">
        <v>22</v>
      </c>
      <c r="AG31" s="17">
        <f t="shared" si="42"/>
        <v>42908</v>
      </c>
      <c r="AH31" s="18">
        <f>VLOOKUP(AG31,'Net_Schedule &amp; Net_Actual'!$A$1:$C$2107,2,0)</f>
        <v>16971.749</v>
      </c>
      <c r="AI31" s="18">
        <f>VLOOKUP(AG31,'Net_Schedule &amp; Net_Actual'!$A$1:$C$2107,3,0)</f>
        <v>17022.617999999999</v>
      </c>
      <c r="AJ31" s="19">
        <f>'[2]JUNE 2017'!$B124</f>
        <v>28800</v>
      </c>
      <c r="AK31" s="19">
        <f t="shared" si="16"/>
        <v>4858.2995951417006</v>
      </c>
      <c r="AL31" s="19">
        <f t="shared" si="17"/>
        <v>202.42914979757086</v>
      </c>
      <c r="AM31" s="19">
        <f t="shared" si="18"/>
        <v>4224</v>
      </c>
      <c r="AN31" s="19">
        <f>'[2]JUNE 2017'!$C124</f>
        <v>2510.8800000000019</v>
      </c>
      <c r="AO31" s="15"/>
      <c r="AP31" s="16">
        <v>22</v>
      </c>
      <c r="AQ31" s="17">
        <f t="shared" si="43"/>
        <v>42938</v>
      </c>
      <c r="AR31" s="18">
        <f>VLOOKUP(AQ31,'Net_Schedule &amp; Net_Actual'!$A$1:$C$2107,2,0)</f>
        <v>14906.14</v>
      </c>
      <c r="AS31" s="18">
        <f>VLOOKUP(AQ31,'Net_Schedule &amp; Net_Actual'!$A$1:$C$2107,3,0)</f>
        <v>15120.073</v>
      </c>
      <c r="AT31" s="19">
        <f>'[2]JULY 2017'!$B124</f>
        <v>28800</v>
      </c>
      <c r="AU31" s="19">
        <f t="shared" si="19"/>
        <v>4858.2995951417006</v>
      </c>
      <c r="AV31" s="19">
        <f t="shared" si="20"/>
        <v>202.42914979757086</v>
      </c>
      <c r="AW31" s="19">
        <f t="shared" si="21"/>
        <v>4224</v>
      </c>
      <c r="AX31" s="19">
        <f>'[2]JULY 2017'!$C124</f>
        <v>3093.3599999999969</v>
      </c>
      <c r="AY31" s="15"/>
      <c r="AZ31" s="16">
        <v>22</v>
      </c>
      <c r="BA31" s="17">
        <f t="shared" si="44"/>
        <v>42969</v>
      </c>
      <c r="BB31" s="18">
        <f>VLOOKUP(BA31,'Net_Schedule &amp; Net_Actual'!$A$1:$C$2107,2,0)</f>
        <v>21087.438999999998</v>
      </c>
      <c r="BC31" s="18">
        <f>VLOOKUP(BA31,'Net_Schedule &amp; Net_Actual'!$A$1:$C$2107,3,0)</f>
        <v>21401.018</v>
      </c>
      <c r="BD31" s="19">
        <f>'[2]AUGUST 2017'!$B124</f>
        <v>31680</v>
      </c>
      <c r="BE31" s="19">
        <f t="shared" si="0"/>
        <v>5280</v>
      </c>
      <c r="BF31" s="19">
        <f t="shared" si="22"/>
        <v>220</v>
      </c>
      <c r="BG31" s="19">
        <f t="shared" si="23"/>
        <v>4590.6432000000004</v>
      </c>
      <c r="BH31" s="19">
        <f>'[2]AUGUST 2017'!$C124</f>
        <v>3093.3599999999969</v>
      </c>
      <c r="BI31" s="15"/>
      <c r="BJ31" s="16">
        <v>22</v>
      </c>
      <c r="BK31" s="17">
        <f t="shared" si="45"/>
        <v>43000</v>
      </c>
      <c r="BL31" s="18">
        <f>VLOOKUP(BK31,'Net_Schedule &amp; Net_Actual'!$A$1:$C$2107,2,0)</f>
        <v>20859.201000000001</v>
      </c>
      <c r="BM31" s="18">
        <f>VLOOKUP(BK31,'Net_Schedule &amp; Net_Actual'!$A$1:$C$2107,3,0)</f>
        <v>21386.327000000001</v>
      </c>
      <c r="BN31" s="19">
        <f>'[2]SEPTEMBER 2017'!$B123</f>
        <v>31680</v>
      </c>
      <c r="BO31" s="19">
        <f t="shared" si="1"/>
        <v>5280</v>
      </c>
      <c r="BP31" s="19">
        <f t="shared" si="24"/>
        <v>220</v>
      </c>
      <c r="BQ31" s="19">
        <f t="shared" si="25"/>
        <v>4590.6432000000004</v>
      </c>
      <c r="BR31" s="19">
        <f>'[2]SEPTEMBER 2017'!$C123</f>
        <v>3093.5999999999949</v>
      </c>
      <c r="BS31" s="15"/>
      <c r="BT31" s="16">
        <v>22</v>
      </c>
      <c r="BU31" s="17">
        <f t="shared" si="46"/>
        <v>43030</v>
      </c>
      <c r="BV31" s="18">
        <f>VLOOKUP(BU31,'Net_Schedule &amp; Net_Actual'!$A$1:$C$2107,2,0)</f>
        <v>14487.067999999999</v>
      </c>
      <c r="BW31" s="18">
        <f>VLOOKUP(BU31,'Net_Schedule &amp; Net_Actual'!$A$1:$C$2107,3,0)</f>
        <v>14547.054</v>
      </c>
      <c r="BX31" s="19">
        <f>'[2]OCTOBER 2017'!$B124</f>
        <v>31680</v>
      </c>
      <c r="BY31" s="19">
        <f t="shared" si="2"/>
        <v>5280</v>
      </c>
      <c r="BZ31" s="19">
        <f t="shared" si="26"/>
        <v>220</v>
      </c>
      <c r="CA31" s="19">
        <f t="shared" si="27"/>
        <v>4590.6432000000004</v>
      </c>
      <c r="CB31" s="19">
        <f>'[2]OCTOBER 2017'!$C124</f>
        <v>2155.8375000000005</v>
      </c>
      <c r="CC31" s="15"/>
      <c r="CD31" s="16">
        <v>22</v>
      </c>
      <c r="CE31" s="17">
        <f t="shared" si="47"/>
        <v>43061</v>
      </c>
      <c r="CF31" s="18">
        <f>VLOOKUP(CE31,'Net_Schedule &amp; Net_Actual'!$A$1:$C$2107,2,0)</f>
        <v>8480.9869999999992</v>
      </c>
      <c r="CG31" s="18">
        <f>VLOOKUP(CE31,'Net_Schedule &amp; Net_Actual'!$A$1:$C$2107,3,0)</f>
        <v>8586.1090000000004</v>
      </c>
      <c r="CH31" s="19">
        <f>'[2]NOVEMBER 2017'!$B124</f>
        <v>26400</v>
      </c>
      <c r="CI31" s="19">
        <f t="shared" si="3"/>
        <v>4453.4412955465586</v>
      </c>
      <c r="CJ31" s="19">
        <f t="shared" si="28"/>
        <v>185.56005398110662</v>
      </c>
      <c r="CK31" s="19">
        <f t="shared" si="29"/>
        <v>3872</v>
      </c>
      <c r="CL31" s="19">
        <f>'[2]NOVEMBER 2017'!$C124</f>
        <v>1242.5775000000003</v>
      </c>
      <c r="CM31" s="15"/>
      <c r="CN31" s="16">
        <v>22</v>
      </c>
      <c r="CO31" s="17">
        <f t="shared" si="48"/>
        <v>43091</v>
      </c>
      <c r="CP31" s="18">
        <f>VLOOKUP(CO31,'Net_Schedule &amp; Net_Actual'!$A$1:$C$2107,2,0)</f>
        <v>6422.982</v>
      </c>
      <c r="CQ31" s="18">
        <f>VLOOKUP(CO31,'Net_Schedule &amp; Net_Actual'!$A$1:$C$2107,3,0)</f>
        <v>6315.6360000000004</v>
      </c>
      <c r="CR31" s="19">
        <f>[2]Summary!$S25</f>
        <v>26400</v>
      </c>
      <c r="CS31" s="19">
        <f t="shared" si="4"/>
        <v>4453.4412955465586</v>
      </c>
      <c r="CT31" s="19">
        <f t="shared" si="30"/>
        <v>185.56005398110662</v>
      </c>
      <c r="CU31" s="19">
        <f t="shared" si="31"/>
        <v>3872</v>
      </c>
      <c r="CV31" s="19">
        <f>[2]Summary!$T25</f>
        <v>948.19499999999994</v>
      </c>
      <c r="CW31" s="15"/>
      <c r="CX31" s="16">
        <v>22</v>
      </c>
      <c r="CY31" s="17">
        <f t="shared" si="49"/>
        <v>43122</v>
      </c>
      <c r="CZ31" s="18">
        <f>VLOOKUP(CY31,'Net_Schedule &amp; Net_Actual'!$A$1:$C$2107,2,0)</f>
        <v>5196.4679999999998</v>
      </c>
      <c r="DA31" s="18">
        <f>VLOOKUP(CY31,'Net_Schedule &amp; Net_Actual'!$A$1:$C$2107,3,0)</f>
        <v>5227.0540000000001</v>
      </c>
      <c r="DB31" s="19">
        <f>'[2]JANUARY 2018'!$B125</f>
        <v>26400</v>
      </c>
      <c r="DC31" s="19">
        <f t="shared" si="5"/>
        <v>4453.4412955465586</v>
      </c>
      <c r="DD31" s="19">
        <f t="shared" si="32"/>
        <v>185.56005398110662</v>
      </c>
      <c r="DE31" s="19">
        <f t="shared" si="33"/>
        <v>3872</v>
      </c>
      <c r="DF31" s="19">
        <f>'[2]JANUARY 2018'!$C125</f>
        <v>762.27499999999952</v>
      </c>
      <c r="DG31" s="15"/>
      <c r="DH31" s="16">
        <v>22</v>
      </c>
      <c r="DI31" s="17">
        <f t="shared" si="50"/>
        <v>43153</v>
      </c>
      <c r="DJ31" s="18">
        <f>VLOOKUP(DI31,'Net_Schedule &amp; Net_Actual'!$A$1:$C$2107,2,0)</f>
        <v>4117.0460000000003</v>
      </c>
      <c r="DK31" s="18">
        <f>VLOOKUP(DI31,'Net_Schedule &amp; Net_Actual'!$A$1:$C$2107,3,0)</f>
        <v>4142.5450000000001</v>
      </c>
      <c r="DL31" s="19">
        <f>'[2]FEBURARY 2018'!$B124</f>
        <v>15650.399999999976</v>
      </c>
      <c r="DM31" s="19">
        <f t="shared" si="6"/>
        <v>2640.0809716599151</v>
      </c>
      <c r="DN31" s="19">
        <f t="shared" si="34"/>
        <v>110.00337381916313</v>
      </c>
      <c r="DO31" s="19">
        <f t="shared" si="35"/>
        <v>2295.3919999999966</v>
      </c>
      <c r="DP31" s="19">
        <f>'[2]FEBURARY 2018'!$C124</f>
        <v>605.94999999999993</v>
      </c>
      <c r="DQ31" s="15"/>
      <c r="DR31" s="16">
        <v>22</v>
      </c>
      <c r="DS31" s="17">
        <f t="shared" si="51"/>
        <v>43181</v>
      </c>
      <c r="DT31" s="18">
        <f>VLOOKUP(DS31,'Net_Schedule &amp; Net_Actual'!$A$1:$C$2107,2,0)</f>
        <v>5400.2749999999996</v>
      </c>
      <c r="DU31" s="18">
        <f>VLOOKUP(DS31,'Net_Schedule &amp; Net_Actual'!$A$1:$C$2107,3,0)</f>
        <v>5469.6729999999998</v>
      </c>
      <c r="DV31" s="19">
        <f>[2]Summary!$Y25</f>
        <v>31299.840000000062</v>
      </c>
      <c r="DW31" s="19">
        <f t="shared" si="36"/>
        <v>5280.0000000000109</v>
      </c>
      <c r="DX31" s="19">
        <f t="shared" si="37"/>
        <v>220.00000000000045</v>
      </c>
      <c r="DY31" s="19">
        <f t="shared" si="38"/>
        <v>4590.6432000000095</v>
      </c>
      <c r="DZ31" s="19">
        <f>[2]Summary!$Z25</f>
        <v>792.01749999999981</v>
      </c>
    </row>
    <row r="32" spans="1:130" ht="15.95" customHeight="1" x14ac:dyDescent="0.2">
      <c r="A32" s="15"/>
      <c r="B32" s="16">
        <v>23</v>
      </c>
      <c r="C32" s="17">
        <f t="shared" si="39"/>
        <v>42817</v>
      </c>
      <c r="D32" s="18">
        <f>VLOOKUP(C32,'Net_Schedule &amp; Net_Actual'!$A$1:$C$2107,2,0)</f>
        <v>5705.8149999999996</v>
      </c>
      <c r="E32" s="18">
        <f>VLOOKUP(C32,'Net_Schedule &amp; Net_Actual'!$A$1:$C$2107,3,0)</f>
        <v>6056</v>
      </c>
      <c r="F32" s="19">
        <f>[1]Sheet1!$B125</f>
        <v>21340.799999999963</v>
      </c>
      <c r="G32" s="19">
        <f t="shared" si="7"/>
        <v>3599.9999999999941</v>
      </c>
      <c r="H32" s="19">
        <f t="shared" si="8"/>
        <v>149.99999999999974</v>
      </c>
      <c r="I32" s="19">
        <f t="shared" si="9"/>
        <v>3129.9839999999949</v>
      </c>
      <c r="J32" s="19">
        <f>[1]Sheet1!$C125</f>
        <v>749.89500000000021</v>
      </c>
      <c r="K32" s="15"/>
      <c r="L32" s="16">
        <v>23</v>
      </c>
      <c r="M32" s="17">
        <f t="shared" si="40"/>
        <v>42848</v>
      </c>
      <c r="N32" s="18">
        <f>VLOOKUP(M32,'Net_Schedule &amp; Net_Actual'!$A$1:$C$2107,2,0)</f>
        <v>0</v>
      </c>
      <c r="O32" s="18">
        <f>VLOOKUP(M32,'Net_Schedule &amp; Net_Actual'!$A$1:$C$2107,3,0)</f>
        <v>-7.2999999999999995E-2</v>
      </c>
      <c r="P32" s="19">
        <f>'[2]APRIL 2017'!$B125</f>
        <v>0</v>
      </c>
      <c r="Q32" s="19">
        <f t="shared" si="10"/>
        <v>0</v>
      </c>
      <c r="R32" s="19">
        <f t="shared" si="11"/>
        <v>0</v>
      </c>
      <c r="S32" s="19">
        <f t="shared" si="12"/>
        <v>0</v>
      </c>
      <c r="T32" s="19">
        <f>'[2]APRIL 2017'!$C125</f>
        <v>0</v>
      </c>
      <c r="U32" s="15"/>
      <c r="V32" s="16">
        <v>23</v>
      </c>
      <c r="W32" s="17">
        <f t="shared" si="41"/>
        <v>42878</v>
      </c>
      <c r="X32" s="18">
        <f>VLOOKUP(W32,'Net_Schedule &amp; Net_Actual'!$A$1:$C$2107,2,0)</f>
        <v>15840.08</v>
      </c>
      <c r="Y32" s="18">
        <f>VLOOKUP(W32,'Net_Schedule &amp; Net_Actual'!$A$1:$C$2107,3,0)</f>
        <v>15896.945</v>
      </c>
      <c r="Z32" s="19">
        <f>'[2]MAY 2017'!$B125</f>
        <v>28800</v>
      </c>
      <c r="AA32" s="19">
        <f t="shared" si="13"/>
        <v>4858.2995951417006</v>
      </c>
      <c r="AB32" s="19">
        <f t="shared" si="14"/>
        <v>202.42914979757086</v>
      </c>
      <c r="AC32" s="19">
        <f t="shared" si="15"/>
        <v>4224</v>
      </c>
      <c r="AD32" s="19">
        <f>'[2]MAY 2017'!$C125</f>
        <v>2360.9674999999984</v>
      </c>
      <c r="AE32" s="15"/>
      <c r="AF32" s="16">
        <v>23</v>
      </c>
      <c r="AG32" s="17">
        <f t="shared" si="42"/>
        <v>42909</v>
      </c>
      <c r="AH32" s="18">
        <f>VLOOKUP(AG32,'Net_Schedule &amp; Net_Actual'!$A$1:$C$2107,2,0)</f>
        <v>16953.785</v>
      </c>
      <c r="AI32" s="18">
        <f>VLOOKUP(AG32,'Net_Schedule &amp; Net_Actual'!$A$1:$C$2107,3,0)</f>
        <v>17029.526999999998</v>
      </c>
      <c r="AJ32" s="19">
        <f>'[2]JUNE 2017'!$B125</f>
        <v>28800</v>
      </c>
      <c r="AK32" s="19">
        <f t="shared" si="16"/>
        <v>4858.2995951417006</v>
      </c>
      <c r="AL32" s="19">
        <f t="shared" si="17"/>
        <v>202.42914979757086</v>
      </c>
      <c r="AM32" s="19">
        <f t="shared" si="18"/>
        <v>4224</v>
      </c>
      <c r="AN32" s="19">
        <f>'[2]JUNE 2017'!$C125</f>
        <v>2509.4400000000014</v>
      </c>
      <c r="AO32" s="15"/>
      <c r="AP32" s="16">
        <v>23</v>
      </c>
      <c r="AQ32" s="17">
        <f t="shared" si="43"/>
        <v>42939</v>
      </c>
      <c r="AR32" s="18">
        <f>VLOOKUP(AQ32,'Net_Schedule &amp; Net_Actual'!$A$1:$C$2107,2,0)</f>
        <v>16133.367</v>
      </c>
      <c r="AS32" s="18">
        <f>VLOOKUP(AQ32,'Net_Schedule &amp; Net_Actual'!$A$1:$C$2107,3,0)</f>
        <v>16469.163</v>
      </c>
      <c r="AT32" s="19">
        <f>'[2]JULY 2017'!$B125</f>
        <v>28800</v>
      </c>
      <c r="AU32" s="19">
        <f t="shared" si="19"/>
        <v>4858.2995951417006</v>
      </c>
      <c r="AV32" s="19">
        <f t="shared" si="20"/>
        <v>202.42914979757086</v>
      </c>
      <c r="AW32" s="19">
        <f t="shared" si="21"/>
        <v>4224</v>
      </c>
      <c r="AX32" s="19">
        <f>'[2]JULY 2017'!$C125</f>
        <v>3093.3599999999969</v>
      </c>
      <c r="AY32" s="15"/>
      <c r="AZ32" s="16">
        <v>23</v>
      </c>
      <c r="BA32" s="17">
        <f t="shared" si="44"/>
        <v>42970</v>
      </c>
      <c r="BB32" s="18">
        <f>VLOOKUP(BA32,'Net_Schedule &amp; Net_Actual'!$A$1:$C$2107,2,0)</f>
        <v>21089.925999999999</v>
      </c>
      <c r="BC32" s="18">
        <f>VLOOKUP(BA32,'Net_Schedule &amp; Net_Actual'!$A$1:$C$2107,3,0)</f>
        <v>21461.309000000001</v>
      </c>
      <c r="BD32" s="19">
        <f>'[2]AUGUST 2017'!$B125</f>
        <v>31680</v>
      </c>
      <c r="BE32" s="19">
        <f t="shared" si="0"/>
        <v>5280</v>
      </c>
      <c r="BF32" s="19">
        <f t="shared" si="22"/>
        <v>220</v>
      </c>
      <c r="BG32" s="19">
        <f t="shared" si="23"/>
        <v>4590.6432000000004</v>
      </c>
      <c r="BH32" s="19">
        <f>'[2]AUGUST 2017'!$C125</f>
        <v>3093.3599999999969</v>
      </c>
      <c r="BI32" s="15"/>
      <c r="BJ32" s="16">
        <v>23</v>
      </c>
      <c r="BK32" s="17">
        <f t="shared" si="45"/>
        <v>43001</v>
      </c>
      <c r="BL32" s="18">
        <f>VLOOKUP(BK32,'Net_Schedule &amp; Net_Actual'!$A$1:$C$2107,2,0)</f>
        <v>20912.775000000001</v>
      </c>
      <c r="BM32" s="18">
        <f>VLOOKUP(BK32,'Net_Schedule &amp; Net_Actual'!$A$1:$C$2107,3,0)</f>
        <v>21369.963</v>
      </c>
      <c r="BN32" s="19">
        <f>'[2]SEPTEMBER 2017'!$B124</f>
        <v>31680</v>
      </c>
      <c r="BO32" s="19">
        <f t="shared" si="1"/>
        <v>5280</v>
      </c>
      <c r="BP32" s="19">
        <f t="shared" si="24"/>
        <v>220</v>
      </c>
      <c r="BQ32" s="19">
        <f t="shared" si="25"/>
        <v>4590.6432000000004</v>
      </c>
      <c r="BR32" s="19">
        <f>'[2]SEPTEMBER 2017'!$C124</f>
        <v>3093.5999999999949</v>
      </c>
      <c r="BS32" s="15"/>
      <c r="BT32" s="16">
        <v>23</v>
      </c>
      <c r="BU32" s="17">
        <f t="shared" si="46"/>
        <v>43031</v>
      </c>
      <c r="BV32" s="18">
        <f>VLOOKUP(BU32,'Net_Schedule &amp; Net_Actual'!$A$1:$C$2107,2,0)</f>
        <v>13708.82</v>
      </c>
      <c r="BW32" s="18">
        <f>VLOOKUP(BU32,'Net_Schedule &amp; Net_Actual'!$A$1:$C$2107,3,0)</f>
        <v>14733.891</v>
      </c>
      <c r="BX32" s="19">
        <f>'[2]OCTOBER 2017'!$B125</f>
        <v>31680</v>
      </c>
      <c r="BY32" s="19">
        <f t="shared" si="2"/>
        <v>5280</v>
      </c>
      <c r="BZ32" s="19">
        <f t="shared" si="26"/>
        <v>220</v>
      </c>
      <c r="CA32" s="19">
        <f t="shared" si="27"/>
        <v>4590.6432000000004</v>
      </c>
      <c r="CB32" s="19">
        <f>'[2]OCTOBER 2017'!$C125</f>
        <v>1994.2425000000023</v>
      </c>
      <c r="CC32" s="15"/>
      <c r="CD32" s="16">
        <v>23</v>
      </c>
      <c r="CE32" s="17">
        <f t="shared" si="47"/>
        <v>43062</v>
      </c>
      <c r="CF32" s="18">
        <f>VLOOKUP(CE32,'Net_Schedule &amp; Net_Actual'!$A$1:$C$2107,2,0)</f>
        <v>8421.857</v>
      </c>
      <c r="CG32" s="18">
        <f>VLOOKUP(CE32,'Net_Schedule &amp; Net_Actual'!$A$1:$C$2107,3,0)</f>
        <v>8529.7450000000008</v>
      </c>
      <c r="CH32" s="19">
        <f>'[2]NOVEMBER 2017'!$B125</f>
        <v>26400</v>
      </c>
      <c r="CI32" s="19">
        <f t="shared" si="3"/>
        <v>4453.4412955465586</v>
      </c>
      <c r="CJ32" s="19">
        <f t="shared" si="28"/>
        <v>185.56005398110662</v>
      </c>
      <c r="CK32" s="19">
        <f t="shared" si="29"/>
        <v>3872</v>
      </c>
      <c r="CL32" s="19">
        <f>'[2]NOVEMBER 2017'!$C125</f>
        <v>1241.3425000000002</v>
      </c>
      <c r="CM32" s="15"/>
      <c r="CN32" s="16">
        <v>23</v>
      </c>
      <c r="CO32" s="17">
        <f t="shared" si="48"/>
        <v>43092</v>
      </c>
      <c r="CP32" s="18">
        <f>VLOOKUP(CO32,'Net_Schedule &amp; Net_Actual'!$A$1:$C$2107,2,0)</f>
        <v>6208.1390000000001</v>
      </c>
      <c r="CQ32" s="18">
        <f>VLOOKUP(CO32,'Net_Schedule &amp; Net_Actual'!$A$1:$C$2107,3,0)</f>
        <v>6216.6540000000005</v>
      </c>
      <c r="CR32" s="19">
        <f>[2]Summary!$S26</f>
        <v>26400</v>
      </c>
      <c r="CS32" s="19">
        <f t="shared" si="4"/>
        <v>4453.4412955465586</v>
      </c>
      <c r="CT32" s="19">
        <f t="shared" si="30"/>
        <v>185.56005398110662</v>
      </c>
      <c r="CU32" s="19">
        <f t="shared" si="31"/>
        <v>3872</v>
      </c>
      <c r="CV32" s="19">
        <f>[2]Summary!$T26</f>
        <v>911.14999999999975</v>
      </c>
      <c r="CW32" s="15"/>
      <c r="CX32" s="16">
        <v>23</v>
      </c>
      <c r="CY32" s="17">
        <f t="shared" si="49"/>
        <v>43123</v>
      </c>
      <c r="CZ32" s="18">
        <f>VLOOKUP(CY32,'Net_Schedule &amp; Net_Actual'!$A$1:$C$2107,2,0)</f>
        <v>5576.866</v>
      </c>
      <c r="DA32" s="18">
        <f>VLOOKUP(CY32,'Net_Schedule &amp; Net_Actual'!$A$1:$C$2107,3,0)</f>
        <v>5546.6180000000004</v>
      </c>
      <c r="DB32" s="19">
        <f>'[2]JANUARY 2018'!$B126</f>
        <v>26400</v>
      </c>
      <c r="DC32" s="19">
        <f t="shared" si="5"/>
        <v>4453.4412955465586</v>
      </c>
      <c r="DD32" s="19">
        <f t="shared" si="32"/>
        <v>185.56005398110662</v>
      </c>
      <c r="DE32" s="19">
        <f t="shared" si="33"/>
        <v>3872</v>
      </c>
      <c r="DF32" s="19">
        <f>'[2]JANUARY 2018'!$C126</f>
        <v>820.3375000000002</v>
      </c>
      <c r="DG32" s="15"/>
      <c r="DH32" s="16">
        <v>23</v>
      </c>
      <c r="DI32" s="17">
        <f t="shared" si="50"/>
        <v>43154</v>
      </c>
      <c r="DJ32" s="18">
        <f>VLOOKUP(DI32,'Net_Schedule &amp; Net_Actual'!$A$1:$C$2107,2,0)</f>
        <v>4184.1120000000001</v>
      </c>
      <c r="DK32" s="18">
        <f>VLOOKUP(DI32,'Net_Schedule &amp; Net_Actual'!$A$1:$C$2107,3,0)</f>
        <v>4226.5450000000001</v>
      </c>
      <c r="DL32" s="19">
        <f>'[2]FEBURARY 2018'!$B125</f>
        <v>15650.399999999976</v>
      </c>
      <c r="DM32" s="19">
        <f t="shared" si="6"/>
        <v>2640.0809716599151</v>
      </c>
      <c r="DN32" s="19">
        <f t="shared" si="34"/>
        <v>110.00337381916313</v>
      </c>
      <c r="DO32" s="19">
        <f t="shared" si="35"/>
        <v>2295.3919999999966</v>
      </c>
      <c r="DP32" s="19">
        <f>'[2]FEBURARY 2018'!$C125</f>
        <v>613.42999999999995</v>
      </c>
      <c r="DQ32" s="15"/>
      <c r="DR32" s="16">
        <v>23</v>
      </c>
      <c r="DS32" s="17">
        <f t="shared" si="51"/>
        <v>43182</v>
      </c>
      <c r="DT32" s="18">
        <f>VLOOKUP(DS32,'Net_Schedule &amp; Net_Actual'!$A$1:$C$2107,2,0)</f>
        <v>6035.3109999999997</v>
      </c>
      <c r="DU32" s="18">
        <f>VLOOKUP(DS32,'Net_Schedule &amp; Net_Actual'!$A$1:$C$2107,3,0)</f>
        <v>6086.982</v>
      </c>
      <c r="DV32" s="19">
        <f>[2]Summary!$Y26</f>
        <v>31299.840000000062</v>
      </c>
      <c r="DW32" s="19">
        <f t="shared" si="36"/>
        <v>5280.0000000000109</v>
      </c>
      <c r="DX32" s="19">
        <f t="shared" si="37"/>
        <v>220.00000000000045</v>
      </c>
      <c r="DY32" s="19">
        <f t="shared" si="38"/>
        <v>4590.6432000000095</v>
      </c>
      <c r="DZ32" s="19">
        <f>[2]Summary!$Z26</f>
        <v>887.04249999999979</v>
      </c>
    </row>
    <row r="33" spans="1:130" ht="15.95" customHeight="1" x14ac:dyDescent="0.2">
      <c r="A33" s="15"/>
      <c r="B33" s="16">
        <v>24</v>
      </c>
      <c r="C33" s="17">
        <f t="shared" si="39"/>
        <v>42818</v>
      </c>
      <c r="D33" s="18">
        <f>VLOOKUP(C33,'Net_Schedule &amp; Net_Actual'!$A$1:$C$2107,2,0)</f>
        <v>6248.96</v>
      </c>
      <c r="E33" s="18">
        <f>VLOOKUP(C33,'Net_Schedule &amp; Net_Actual'!$A$1:$C$2107,3,0)</f>
        <v>6674.1819999999998</v>
      </c>
      <c r="F33" s="19">
        <f>[1]Sheet1!$B126</f>
        <v>21340.799999999963</v>
      </c>
      <c r="G33" s="19">
        <f t="shared" si="7"/>
        <v>3599.9999999999941</v>
      </c>
      <c r="H33" s="19">
        <f t="shared" si="8"/>
        <v>149.99999999999974</v>
      </c>
      <c r="I33" s="19">
        <f t="shared" si="9"/>
        <v>3129.9839999999949</v>
      </c>
      <c r="J33" s="19">
        <f>[1]Sheet1!$C126</f>
        <v>775.25250000000017</v>
      </c>
      <c r="K33" s="15"/>
      <c r="L33" s="16">
        <v>24</v>
      </c>
      <c r="M33" s="17">
        <f t="shared" si="40"/>
        <v>42849</v>
      </c>
      <c r="N33" s="18">
        <f>VLOOKUP(M33,'Net_Schedule &amp; Net_Actual'!$A$1:$C$2107,2,0)</f>
        <v>2631.35</v>
      </c>
      <c r="O33" s="18">
        <f>VLOOKUP(M33,'Net_Schedule &amp; Net_Actual'!$A$1:$C$2107,3,0)</f>
        <v>2989.0909999999999</v>
      </c>
      <c r="P33" s="19">
        <f>'[2]APRIL 2017'!$B126</f>
        <v>0</v>
      </c>
      <c r="Q33" s="19">
        <f t="shared" si="10"/>
        <v>0</v>
      </c>
      <c r="R33" s="19">
        <f t="shared" si="11"/>
        <v>0</v>
      </c>
      <c r="S33" s="19">
        <f t="shared" si="12"/>
        <v>0</v>
      </c>
      <c r="T33" s="19">
        <f>'[2]APRIL 2017'!$C126</f>
        <v>0</v>
      </c>
      <c r="U33" s="15"/>
      <c r="V33" s="16">
        <v>24</v>
      </c>
      <c r="W33" s="17">
        <f t="shared" si="41"/>
        <v>42879</v>
      </c>
      <c r="X33" s="18">
        <f>VLOOKUP(W33,'Net_Schedule &amp; Net_Actual'!$A$1:$C$2107,2,0)</f>
        <v>14985.601000000001</v>
      </c>
      <c r="Y33" s="18">
        <f>VLOOKUP(W33,'Net_Schedule &amp; Net_Actual'!$A$1:$C$2107,3,0)</f>
        <v>15016.873</v>
      </c>
      <c r="Z33" s="19">
        <f>'[2]MAY 2017'!$B126</f>
        <v>28800</v>
      </c>
      <c r="AA33" s="19">
        <f t="shared" si="13"/>
        <v>4858.2995951417006</v>
      </c>
      <c r="AB33" s="19">
        <f t="shared" si="14"/>
        <v>202.42914979757086</v>
      </c>
      <c r="AC33" s="19">
        <f t="shared" si="15"/>
        <v>4224</v>
      </c>
      <c r="AD33" s="19">
        <f>'[2]MAY 2017'!$C126</f>
        <v>2206.5350000000012</v>
      </c>
      <c r="AE33" s="15"/>
      <c r="AF33" s="16">
        <v>24</v>
      </c>
      <c r="AG33" s="17">
        <f t="shared" si="42"/>
        <v>42910</v>
      </c>
      <c r="AH33" s="18">
        <f>VLOOKUP(AG33,'Net_Schedule &amp; Net_Actual'!$A$1:$C$2107,2,0)</f>
        <v>13701.361999999999</v>
      </c>
      <c r="AI33" s="18">
        <f>VLOOKUP(AG33,'Net_Schedule &amp; Net_Actual'!$A$1:$C$2107,3,0)</f>
        <v>13199.636</v>
      </c>
      <c r="AJ33" s="19">
        <f>'[2]JUNE 2017'!$B126</f>
        <v>28800</v>
      </c>
      <c r="AK33" s="19">
        <f t="shared" si="16"/>
        <v>4858.2995951417006</v>
      </c>
      <c r="AL33" s="19">
        <f t="shared" si="17"/>
        <v>202.42914979757086</v>
      </c>
      <c r="AM33" s="19">
        <f t="shared" si="18"/>
        <v>4224</v>
      </c>
      <c r="AN33" s="19">
        <f>'[2]JUNE 2017'!$C126</f>
        <v>2509.4400000000014</v>
      </c>
      <c r="AO33" s="15"/>
      <c r="AP33" s="16">
        <v>24</v>
      </c>
      <c r="AQ33" s="17">
        <f t="shared" si="43"/>
        <v>42940</v>
      </c>
      <c r="AR33" s="18">
        <f>VLOOKUP(AQ33,'Net_Schedule &amp; Net_Actual'!$A$1:$C$2107,2,0)</f>
        <v>21028.834999999999</v>
      </c>
      <c r="AS33" s="18">
        <f>VLOOKUP(AQ33,'Net_Schedule &amp; Net_Actual'!$A$1:$C$2107,3,0)</f>
        <v>20817.599999999999</v>
      </c>
      <c r="AT33" s="19">
        <f>'[2]JULY 2017'!$B126</f>
        <v>28800</v>
      </c>
      <c r="AU33" s="19">
        <f t="shared" si="19"/>
        <v>4858.2995951417006</v>
      </c>
      <c r="AV33" s="19">
        <f t="shared" si="20"/>
        <v>202.42914979757086</v>
      </c>
      <c r="AW33" s="19">
        <f t="shared" si="21"/>
        <v>4224</v>
      </c>
      <c r="AX33" s="19">
        <f>'[2]JULY 2017'!$C126</f>
        <v>3093.3599999999969</v>
      </c>
      <c r="AY33" s="15"/>
      <c r="AZ33" s="16">
        <v>24</v>
      </c>
      <c r="BA33" s="17">
        <f t="shared" si="44"/>
        <v>42971</v>
      </c>
      <c r="BB33" s="18">
        <f>VLOOKUP(BA33,'Net_Schedule &amp; Net_Actual'!$A$1:$C$2107,2,0)</f>
        <v>20957.379000000001</v>
      </c>
      <c r="BC33" s="18">
        <f>VLOOKUP(BA33,'Net_Schedule &amp; Net_Actual'!$A$1:$C$2107,3,0)</f>
        <v>21337.145</v>
      </c>
      <c r="BD33" s="19">
        <f>'[2]AUGUST 2017'!$B126</f>
        <v>31680</v>
      </c>
      <c r="BE33" s="19">
        <f t="shared" si="0"/>
        <v>5280</v>
      </c>
      <c r="BF33" s="19">
        <f t="shared" si="22"/>
        <v>220</v>
      </c>
      <c r="BG33" s="19">
        <f t="shared" si="23"/>
        <v>4590.6432000000004</v>
      </c>
      <c r="BH33" s="19">
        <f>'[2]AUGUST 2017'!$C126</f>
        <v>3093.3599999999969</v>
      </c>
      <c r="BI33" s="15"/>
      <c r="BJ33" s="16">
        <v>24</v>
      </c>
      <c r="BK33" s="17">
        <f t="shared" si="45"/>
        <v>43002</v>
      </c>
      <c r="BL33" s="18">
        <f>VLOOKUP(BK33,'Net_Schedule &amp; Net_Actual'!$A$1:$C$2107,2,0)</f>
        <v>13885.664000000001</v>
      </c>
      <c r="BM33" s="18">
        <f>VLOOKUP(BK33,'Net_Schedule &amp; Net_Actual'!$A$1:$C$2107,3,0)</f>
        <v>14113.236000000001</v>
      </c>
      <c r="BN33" s="19">
        <f>'[2]SEPTEMBER 2017'!$B125</f>
        <v>31680</v>
      </c>
      <c r="BO33" s="19">
        <f t="shared" si="1"/>
        <v>5280</v>
      </c>
      <c r="BP33" s="19">
        <f t="shared" si="24"/>
        <v>220</v>
      </c>
      <c r="BQ33" s="19">
        <f t="shared" si="25"/>
        <v>4590.6432000000004</v>
      </c>
      <c r="BR33" s="19">
        <f>'[2]SEPTEMBER 2017'!$C125</f>
        <v>2037.8899999999967</v>
      </c>
      <c r="BS33" s="15"/>
      <c r="BT33" s="16">
        <v>24</v>
      </c>
      <c r="BU33" s="17">
        <f t="shared" si="46"/>
        <v>43032</v>
      </c>
      <c r="BV33" s="18">
        <f>VLOOKUP(BU33,'Net_Schedule &amp; Net_Actual'!$A$1:$C$2107,2,0)</f>
        <v>16692.045999999998</v>
      </c>
      <c r="BW33" s="18">
        <f>VLOOKUP(BU33,'Net_Schedule &amp; Net_Actual'!$A$1:$C$2107,3,0)</f>
        <v>17730.109</v>
      </c>
      <c r="BX33" s="19">
        <f>'[2]OCTOBER 2017'!$B126</f>
        <v>31680</v>
      </c>
      <c r="BY33" s="19">
        <f t="shared" si="2"/>
        <v>5280</v>
      </c>
      <c r="BZ33" s="19">
        <f t="shared" si="26"/>
        <v>220</v>
      </c>
      <c r="CA33" s="19">
        <f t="shared" si="27"/>
        <v>4590.6432000000004</v>
      </c>
      <c r="CB33" s="19">
        <f>'[2]OCTOBER 2017'!$C126</f>
        <v>2398.0900000000029</v>
      </c>
      <c r="CC33" s="15"/>
      <c r="CD33" s="16">
        <v>24</v>
      </c>
      <c r="CE33" s="17">
        <f t="shared" si="47"/>
        <v>43063</v>
      </c>
      <c r="CF33" s="18">
        <f>VLOOKUP(CE33,'Net_Schedule &amp; Net_Actual'!$A$1:$C$2107,2,0)</f>
        <v>7980.22</v>
      </c>
      <c r="CG33" s="18">
        <f>VLOOKUP(CE33,'Net_Schedule &amp; Net_Actual'!$A$1:$C$2107,3,0)</f>
        <v>8091.5640000000003</v>
      </c>
      <c r="CH33" s="19">
        <f>'[2]NOVEMBER 2017'!$B126</f>
        <v>26400</v>
      </c>
      <c r="CI33" s="19">
        <f t="shared" si="3"/>
        <v>4453.4412955465586</v>
      </c>
      <c r="CJ33" s="19">
        <f t="shared" si="28"/>
        <v>185.56005398110662</v>
      </c>
      <c r="CK33" s="19">
        <f t="shared" si="29"/>
        <v>3872</v>
      </c>
      <c r="CL33" s="19">
        <f>'[2]NOVEMBER 2017'!$C126</f>
        <v>1169.31</v>
      </c>
      <c r="CM33" s="15"/>
      <c r="CN33" s="16">
        <v>24</v>
      </c>
      <c r="CO33" s="17">
        <f t="shared" si="48"/>
        <v>43093</v>
      </c>
      <c r="CP33" s="18">
        <f>VLOOKUP(CO33,'Net_Schedule &amp; Net_Actual'!$A$1:$C$2107,2,0)</f>
        <v>5347.1760000000004</v>
      </c>
      <c r="CQ33" s="18">
        <f>VLOOKUP(CO33,'Net_Schedule &amp; Net_Actual'!$A$1:$C$2107,3,0)</f>
        <v>5362.982</v>
      </c>
      <c r="CR33" s="19">
        <f>[2]Summary!$S27</f>
        <v>26400</v>
      </c>
      <c r="CS33" s="19">
        <f t="shared" si="4"/>
        <v>4453.4412955465586</v>
      </c>
      <c r="CT33" s="19">
        <f t="shared" si="30"/>
        <v>185.56005398110662</v>
      </c>
      <c r="CU33" s="19">
        <f t="shared" si="31"/>
        <v>3872</v>
      </c>
      <c r="CV33" s="19">
        <f>[2]Summary!$T27</f>
        <v>923.13249999999982</v>
      </c>
      <c r="CW33" s="15"/>
      <c r="CX33" s="16">
        <v>24</v>
      </c>
      <c r="CY33" s="17">
        <f t="shared" si="49"/>
        <v>43124</v>
      </c>
      <c r="CZ33" s="18">
        <f>VLOOKUP(CY33,'Net_Schedule &amp; Net_Actual'!$A$1:$C$2107,2,0)</f>
        <v>4606.1559999999999</v>
      </c>
      <c r="DA33" s="18">
        <f>VLOOKUP(CY33,'Net_Schedule &amp; Net_Actual'!$A$1:$C$2107,3,0)</f>
        <v>4609.7449999999999</v>
      </c>
      <c r="DB33" s="19">
        <f>'[2]JANUARY 2018'!$B127</f>
        <v>26400</v>
      </c>
      <c r="DC33" s="19">
        <f t="shared" si="5"/>
        <v>4453.4412955465586</v>
      </c>
      <c r="DD33" s="19">
        <f t="shared" si="32"/>
        <v>185.56005398110662</v>
      </c>
      <c r="DE33" s="19">
        <f t="shared" si="33"/>
        <v>3872</v>
      </c>
      <c r="DF33" s="19">
        <f>'[2]JANUARY 2018'!$C127</f>
        <v>677.08749999999941</v>
      </c>
      <c r="DG33" s="15"/>
      <c r="DH33" s="16">
        <v>24</v>
      </c>
      <c r="DI33" s="17">
        <f t="shared" si="50"/>
        <v>43155</v>
      </c>
      <c r="DJ33" s="18">
        <f>VLOOKUP(DI33,'Net_Schedule &amp; Net_Actual'!$A$1:$C$2107,2,0)</f>
        <v>5971.2160000000003</v>
      </c>
      <c r="DK33" s="18">
        <f>VLOOKUP(DI33,'Net_Schedule &amp; Net_Actual'!$A$1:$C$2107,3,0)</f>
        <v>5974.4</v>
      </c>
      <c r="DL33" s="19">
        <f>'[2]FEBURARY 2018'!$B126</f>
        <v>15650.399999999976</v>
      </c>
      <c r="DM33" s="19">
        <f t="shared" si="6"/>
        <v>2640.0809716599151</v>
      </c>
      <c r="DN33" s="19">
        <f t="shared" si="34"/>
        <v>110.00337381916313</v>
      </c>
      <c r="DO33" s="19">
        <f t="shared" si="35"/>
        <v>2295.3919999999966</v>
      </c>
      <c r="DP33" s="19">
        <f>'[2]FEBURARY 2018'!$C126</f>
        <v>786.25000000000023</v>
      </c>
      <c r="DQ33" s="15"/>
      <c r="DR33" s="16">
        <v>24</v>
      </c>
      <c r="DS33" s="17">
        <f t="shared" si="51"/>
        <v>43183</v>
      </c>
      <c r="DT33" s="18">
        <f>VLOOKUP(DS33,'Net_Schedule &amp; Net_Actual'!$A$1:$C$2107,2,0)</f>
        <v>6831.9229999999998</v>
      </c>
      <c r="DU33" s="18">
        <f>VLOOKUP(DS33,'Net_Schedule &amp; Net_Actual'!$A$1:$C$2107,3,0)</f>
        <v>6892.4359999999997</v>
      </c>
      <c r="DV33" s="19">
        <f>[2]Summary!$Y27</f>
        <v>31299.840000000062</v>
      </c>
      <c r="DW33" s="19">
        <f t="shared" si="36"/>
        <v>5280.0000000000109</v>
      </c>
      <c r="DX33" s="19">
        <f t="shared" si="37"/>
        <v>220.00000000000045</v>
      </c>
      <c r="DY33" s="19">
        <f t="shared" si="38"/>
        <v>4590.6432000000095</v>
      </c>
      <c r="DZ33" s="19">
        <f>[2]Summary!$Z27</f>
        <v>1018.1474999999997</v>
      </c>
    </row>
    <row r="34" spans="1:130" ht="15.95" customHeight="1" x14ac:dyDescent="0.2">
      <c r="A34" s="15"/>
      <c r="B34" s="16">
        <v>25</v>
      </c>
      <c r="C34" s="17">
        <f t="shared" si="39"/>
        <v>42819</v>
      </c>
      <c r="D34" s="18">
        <f>VLOOKUP(C34,'Net_Schedule &amp; Net_Actual'!$A$1:$C$2107,2,0)</f>
        <v>7048.0379999999996</v>
      </c>
      <c r="E34" s="18">
        <f>VLOOKUP(C34,'Net_Schedule &amp; Net_Actual'!$A$1:$C$2107,3,0)</f>
        <v>7761.8909999999996</v>
      </c>
      <c r="F34" s="19">
        <f>[1]Sheet1!$B127</f>
        <v>21340.799999999963</v>
      </c>
      <c r="G34" s="19">
        <f t="shared" si="7"/>
        <v>3599.9999999999941</v>
      </c>
      <c r="H34" s="19">
        <f t="shared" si="8"/>
        <v>149.99999999999974</v>
      </c>
      <c r="I34" s="19">
        <f t="shared" si="9"/>
        <v>3129.9839999999949</v>
      </c>
      <c r="J34" s="19">
        <f>[1]Sheet1!$C127</f>
        <v>807.85500000000025</v>
      </c>
      <c r="K34" s="15"/>
      <c r="L34" s="16">
        <v>25</v>
      </c>
      <c r="M34" s="17">
        <f t="shared" si="40"/>
        <v>42850</v>
      </c>
      <c r="N34" s="18">
        <f>VLOOKUP(M34,'Net_Schedule &amp; Net_Actual'!$A$1:$C$2107,2,0)</f>
        <v>10654.473</v>
      </c>
      <c r="O34" s="18">
        <f>VLOOKUP(M34,'Net_Schedule &amp; Net_Actual'!$A$1:$C$2107,3,0)</f>
        <v>2314.982</v>
      </c>
      <c r="P34" s="19">
        <f>'[2]APRIL 2017'!$B127</f>
        <v>28454.400000000045</v>
      </c>
      <c r="Q34" s="19">
        <f t="shared" si="10"/>
        <v>4800.0000000000082</v>
      </c>
      <c r="R34" s="19">
        <f t="shared" si="11"/>
        <v>200.00000000000034</v>
      </c>
      <c r="S34" s="19">
        <f t="shared" si="12"/>
        <v>4173.3120000000072</v>
      </c>
      <c r="T34" s="19">
        <f>'[2]APRIL 2017'!$C127</f>
        <v>1666.399999999999</v>
      </c>
      <c r="U34" s="15"/>
      <c r="V34" s="16">
        <v>25</v>
      </c>
      <c r="W34" s="17">
        <f t="shared" si="41"/>
        <v>42880</v>
      </c>
      <c r="X34" s="18">
        <f>VLOOKUP(W34,'Net_Schedule &amp; Net_Actual'!$A$1:$C$2107,2,0)</f>
        <v>15539.047</v>
      </c>
      <c r="Y34" s="18">
        <f>VLOOKUP(W34,'Net_Schedule &amp; Net_Actual'!$A$1:$C$2107,3,0)</f>
        <v>15508.654</v>
      </c>
      <c r="Z34" s="19">
        <f>'[2]MAY 2017'!$B127</f>
        <v>28800</v>
      </c>
      <c r="AA34" s="19">
        <f t="shared" si="13"/>
        <v>4858.2995951417006</v>
      </c>
      <c r="AB34" s="19">
        <f t="shared" si="14"/>
        <v>202.42914979757086</v>
      </c>
      <c r="AC34" s="19">
        <f t="shared" si="15"/>
        <v>4224</v>
      </c>
      <c r="AD34" s="19">
        <f>'[2]MAY 2017'!$C127</f>
        <v>2282.6100000000015</v>
      </c>
      <c r="AE34" s="15"/>
      <c r="AF34" s="16">
        <v>25</v>
      </c>
      <c r="AG34" s="17">
        <f t="shared" si="42"/>
        <v>42911</v>
      </c>
      <c r="AH34" s="18">
        <f>VLOOKUP(AG34,'Net_Schedule &amp; Net_Actual'!$A$1:$C$2107,2,0)</f>
        <v>16945.187000000002</v>
      </c>
      <c r="AI34" s="18">
        <f>VLOOKUP(AG34,'Net_Schedule &amp; Net_Actual'!$A$1:$C$2107,3,0)</f>
        <v>17072.873</v>
      </c>
      <c r="AJ34" s="19">
        <f>'[2]JUNE 2017'!$B127</f>
        <v>28800</v>
      </c>
      <c r="AK34" s="19">
        <f t="shared" si="16"/>
        <v>4858.2995951417006</v>
      </c>
      <c r="AL34" s="19">
        <f t="shared" si="17"/>
        <v>202.42914979757086</v>
      </c>
      <c r="AM34" s="19">
        <f t="shared" si="18"/>
        <v>4224</v>
      </c>
      <c r="AN34" s="19">
        <f>'[2]JUNE 2017'!$C127</f>
        <v>2509.4400000000014</v>
      </c>
      <c r="AO34" s="15"/>
      <c r="AP34" s="16">
        <v>25</v>
      </c>
      <c r="AQ34" s="17">
        <f t="shared" si="43"/>
        <v>42941</v>
      </c>
      <c r="AR34" s="18">
        <f>VLOOKUP(AQ34,'Net_Schedule &amp; Net_Actual'!$A$1:$C$2107,2,0)</f>
        <v>21059.324000000001</v>
      </c>
      <c r="AS34" s="18">
        <f>VLOOKUP(AQ34,'Net_Schedule &amp; Net_Actual'!$A$1:$C$2107,3,0)</f>
        <v>20913.236000000001</v>
      </c>
      <c r="AT34" s="19">
        <f>'[2]JULY 2017'!$B127</f>
        <v>28800</v>
      </c>
      <c r="AU34" s="19">
        <f t="shared" si="19"/>
        <v>4858.2995951417006</v>
      </c>
      <c r="AV34" s="19">
        <f t="shared" si="20"/>
        <v>202.42914979757086</v>
      </c>
      <c r="AW34" s="19">
        <f t="shared" si="21"/>
        <v>4224</v>
      </c>
      <c r="AX34" s="19">
        <f>'[2]JULY 2017'!$C127</f>
        <v>3093.3599999999969</v>
      </c>
      <c r="AY34" s="15"/>
      <c r="AZ34" s="16">
        <v>25</v>
      </c>
      <c r="BA34" s="17">
        <f t="shared" si="44"/>
        <v>42972</v>
      </c>
      <c r="BB34" s="18">
        <f>VLOOKUP(BA34,'Net_Schedule &amp; Net_Actual'!$A$1:$C$2107,2,0)</f>
        <v>21094.300999999999</v>
      </c>
      <c r="BC34" s="18">
        <f>VLOOKUP(BA34,'Net_Schedule &amp; Net_Actual'!$A$1:$C$2107,3,0)</f>
        <v>21481.599999999999</v>
      </c>
      <c r="BD34" s="19">
        <f>'[2]AUGUST 2017'!$B127</f>
        <v>31680</v>
      </c>
      <c r="BE34" s="19">
        <f t="shared" si="0"/>
        <v>5280</v>
      </c>
      <c r="BF34" s="19">
        <f t="shared" si="22"/>
        <v>220</v>
      </c>
      <c r="BG34" s="19">
        <f t="shared" si="23"/>
        <v>4590.6432000000004</v>
      </c>
      <c r="BH34" s="19">
        <f>'[2]AUGUST 2017'!$C127</f>
        <v>3093.3599999999969</v>
      </c>
      <c r="BI34" s="15"/>
      <c r="BJ34" s="16">
        <v>25</v>
      </c>
      <c r="BK34" s="17">
        <f t="shared" si="45"/>
        <v>43003</v>
      </c>
      <c r="BL34" s="18">
        <f>VLOOKUP(BK34,'Net_Schedule &amp; Net_Actual'!$A$1:$C$2107,2,0)</f>
        <v>21077.061000000002</v>
      </c>
      <c r="BM34" s="18">
        <f>VLOOKUP(BK34,'Net_Schedule &amp; Net_Actual'!$A$1:$C$2107,3,0)</f>
        <v>21379.562999999998</v>
      </c>
      <c r="BN34" s="19">
        <f>'[2]SEPTEMBER 2017'!$B126</f>
        <v>31680</v>
      </c>
      <c r="BO34" s="19">
        <f t="shared" si="1"/>
        <v>5280</v>
      </c>
      <c r="BP34" s="19">
        <f t="shared" si="24"/>
        <v>220</v>
      </c>
      <c r="BQ34" s="19">
        <f t="shared" si="25"/>
        <v>4590.6432000000004</v>
      </c>
      <c r="BR34" s="19">
        <f>'[2]SEPTEMBER 2017'!$C126</f>
        <v>3093.5999999999949</v>
      </c>
      <c r="BS34" s="15"/>
      <c r="BT34" s="16">
        <v>25</v>
      </c>
      <c r="BU34" s="17">
        <f t="shared" si="46"/>
        <v>43033</v>
      </c>
      <c r="BV34" s="18">
        <f>VLOOKUP(BU34,'Net_Schedule &amp; Net_Actual'!$A$1:$C$2107,2,0)</f>
        <v>15832.64</v>
      </c>
      <c r="BW34" s="18">
        <f>VLOOKUP(BU34,'Net_Schedule &amp; Net_Actual'!$A$1:$C$2107,3,0)</f>
        <v>16309.527</v>
      </c>
      <c r="BX34" s="19">
        <f>'[2]OCTOBER 2017'!$B127</f>
        <v>31680</v>
      </c>
      <c r="BY34" s="19">
        <f t="shared" si="2"/>
        <v>5280</v>
      </c>
      <c r="BZ34" s="19">
        <f t="shared" si="26"/>
        <v>220</v>
      </c>
      <c r="CA34" s="19">
        <f t="shared" si="27"/>
        <v>4590.6432000000004</v>
      </c>
      <c r="CB34" s="19">
        <f>'[2]OCTOBER 2017'!$C127</f>
        <v>2319.3775000000032</v>
      </c>
      <c r="CC34" s="15"/>
      <c r="CD34" s="16">
        <v>25</v>
      </c>
      <c r="CE34" s="17">
        <f t="shared" si="47"/>
        <v>43064</v>
      </c>
      <c r="CF34" s="18">
        <f>VLOOKUP(CE34,'Net_Schedule &amp; Net_Actual'!$A$1:$C$2107,2,0)</f>
        <v>8124.9359999999997</v>
      </c>
      <c r="CG34" s="18">
        <f>VLOOKUP(CE34,'Net_Schedule &amp; Net_Actual'!$A$1:$C$2107,3,0)</f>
        <v>8211.7819999999992</v>
      </c>
      <c r="CH34" s="19">
        <f>'[2]NOVEMBER 2017'!$B127</f>
        <v>31680</v>
      </c>
      <c r="CI34" s="19">
        <f t="shared" si="3"/>
        <v>5280</v>
      </c>
      <c r="CJ34" s="19">
        <f t="shared" si="28"/>
        <v>220</v>
      </c>
      <c r="CK34" s="19">
        <f t="shared" si="29"/>
        <v>4590.6432000000004</v>
      </c>
      <c r="CL34" s="19">
        <f>'[2]NOVEMBER 2017'!$C127</f>
        <v>1189.9974999999997</v>
      </c>
      <c r="CM34" s="15"/>
      <c r="CN34" s="16">
        <v>25</v>
      </c>
      <c r="CO34" s="17">
        <f t="shared" si="48"/>
        <v>43094</v>
      </c>
      <c r="CP34" s="18">
        <f>VLOOKUP(CO34,'Net_Schedule &amp; Net_Actual'!$A$1:$C$2107,2,0)</f>
        <v>6763.3289999999997</v>
      </c>
      <c r="CQ34" s="18">
        <f>VLOOKUP(CO34,'Net_Schedule &amp; Net_Actual'!$A$1:$C$2107,3,0)</f>
        <v>6757.018</v>
      </c>
      <c r="CR34" s="19">
        <f>[2]Summary!$S28</f>
        <v>26400</v>
      </c>
      <c r="CS34" s="19">
        <f t="shared" si="4"/>
        <v>4453.4412955465586</v>
      </c>
      <c r="CT34" s="19">
        <f t="shared" si="30"/>
        <v>185.56005398110662</v>
      </c>
      <c r="CU34" s="19">
        <f t="shared" si="31"/>
        <v>3872</v>
      </c>
      <c r="CV34" s="19">
        <f>[2]Summary!$T28</f>
        <v>997.92750000000001</v>
      </c>
      <c r="CW34" s="15"/>
      <c r="CX34" s="16">
        <v>25</v>
      </c>
      <c r="CY34" s="17">
        <f t="shared" si="49"/>
        <v>43125</v>
      </c>
      <c r="CZ34" s="18">
        <f>VLOOKUP(CY34,'Net_Schedule &amp; Net_Actual'!$A$1:$C$2107,2,0)</f>
        <v>4662.2610000000004</v>
      </c>
      <c r="DA34" s="18">
        <f>VLOOKUP(CY34,'Net_Schedule &amp; Net_Actual'!$A$1:$C$2107,3,0)</f>
        <v>4715.4179999999997</v>
      </c>
      <c r="DB34" s="19">
        <f>'[2]JANUARY 2018'!$B128</f>
        <v>26400</v>
      </c>
      <c r="DC34" s="19">
        <f t="shared" si="5"/>
        <v>4453.4412955465586</v>
      </c>
      <c r="DD34" s="19">
        <f t="shared" si="32"/>
        <v>185.56005398110662</v>
      </c>
      <c r="DE34" s="19">
        <f t="shared" si="33"/>
        <v>3872</v>
      </c>
      <c r="DF34" s="19">
        <f>'[2]JANUARY 2018'!$C128</f>
        <v>662.94999999999993</v>
      </c>
      <c r="DG34" s="15"/>
      <c r="DH34" s="16">
        <v>25</v>
      </c>
      <c r="DI34" s="17">
        <f t="shared" si="50"/>
        <v>43156</v>
      </c>
      <c r="DJ34" s="18">
        <f>VLOOKUP(DI34,'Net_Schedule &amp; Net_Actual'!$A$1:$C$2107,2,0)</f>
        <v>2637.2130000000002</v>
      </c>
      <c r="DK34" s="18">
        <f>VLOOKUP(DI34,'Net_Schedule &amp; Net_Actual'!$A$1:$C$2107,3,0)</f>
        <v>2633.3820000000001</v>
      </c>
      <c r="DL34" s="19">
        <f>'[2]FEBURARY 2018'!$B127</f>
        <v>15650.399999999976</v>
      </c>
      <c r="DM34" s="19">
        <f t="shared" si="6"/>
        <v>2640.0809716599151</v>
      </c>
      <c r="DN34" s="19">
        <f t="shared" si="34"/>
        <v>110.00337381916313</v>
      </c>
      <c r="DO34" s="19">
        <f t="shared" si="35"/>
        <v>2295.3919999999966</v>
      </c>
      <c r="DP34" s="19">
        <f>'[2]FEBURARY 2018'!$C127</f>
        <v>389.56500000000011</v>
      </c>
      <c r="DQ34" s="15"/>
      <c r="DR34" s="16">
        <v>25</v>
      </c>
      <c r="DS34" s="17">
        <f t="shared" si="51"/>
        <v>43184</v>
      </c>
      <c r="DT34" s="18">
        <f>VLOOKUP(DS34,'Net_Schedule &amp; Net_Actual'!$A$1:$C$2107,2,0)</f>
        <v>3233.9180000000001</v>
      </c>
      <c r="DU34" s="18">
        <f>VLOOKUP(DS34,'Net_Schedule &amp; Net_Actual'!$A$1:$C$2107,3,0)</f>
        <v>3251.5639999999999</v>
      </c>
      <c r="DV34" s="19">
        <f>[2]Summary!$Y28</f>
        <v>31299.840000000062</v>
      </c>
      <c r="DW34" s="19">
        <f t="shared" si="36"/>
        <v>5280.0000000000109</v>
      </c>
      <c r="DX34" s="19">
        <f t="shared" si="37"/>
        <v>220.00000000000045</v>
      </c>
      <c r="DY34" s="19">
        <f t="shared" si="38"/>
        <v>4590.6432000000095</v>
      </c>
      <c r="DZ34" s="19">
        <f>[2]Summary!$Z28</f>
        <v>477.2399999999999</v>
      </c>
    </row>
    <row r="35" spans="1:130" ht="15.95" customHeight="1" x14ac:dyDescent="0.2">
      <c r="A35" s="15"/>
      <c r="B35" s="16">
        <v>26</v>
      </c>
      <c r="C35" s="17">
        <f t="shared" si="39"/>
        <v>42820</v>
      </c>
      <c r="D35" s="18">
        <f>VLOOKUP(C35,'Net_Schedule &amp; Net_Actual'!$A$1:$C$2107,2,0)</f>
        <v>7603.8149999999996</v>
      </c>
      <c r="E35" s="18">
        <f>VLOOKUP(C35,'Net_Schedule &amp; Net_Actual'!$A$1:$C$2107,3,0)</f>
        <v>8248.2909999999993</v>
      </c>
      <c r="F35" s="19">
        <f>[1]Sheet1!$B128</f>
        <v>21340.799999999963</v>
      </c>
      <c r="G35" s="19">
        <f t="shared" si="7"/>
        <v>3599.9999999999941</v>
      </c>
      <c r="H35" s="19">
        <f t="shared" si="8"/>
        <v>149.99999999999974</v>
      </c>
      <c r="I35" s="19">
        <f t="shared" si="9"/>
        <v>3129.9839999999949</v>
      </c>
      <c r="J35" s="19">
        <f>[1]Sheet1!$C128</f>
        <v>825.97000000000014</v>
      </c>
      <c r="K35" s="15"/>
      <c r="L35" s="16">
        <v>26</v>
      </c>
      <c r="M35" s="17">
        <f t="shared" si="40"/>
        <v>42851</v>
      </c>
      <c r="N35" s="18">
        <f>VLOOKUP(M35,'Net_Schedule &amp; Net_Actual'!$A$1:$C$2107,2,0)</f>
        <v>0</v>
      </c>
      <c r="O35" s="18">
        <f>VLOOKUP(M35,'Net_Schedule &amp; Net_Actual'!$A$1:$C$2107,3,0)</f>
        <v>-0.36399999999999999</v>
      </c>
      <c r="P35" s="19">
        <f>'[2]APRIL 2017'!$B128</f>
        <v>0</v>
      </c>
      <c r="Q35" s="19">
        <f t="shared" si="10"/>
        <v>0</v>
      </c>
      <c r="R35" s="19">
        <f t="shared" si="11"/>
        <v>0</v>
      </c>
      <c r="S35" s="19">
        <f t="shared" si="12"/>
        <v>0</v>
      </c>
      <c r="T35" s="19">
        <f>'[2]APRIL 2017'!$C128</f>
        <v>0</v>
      </c>
      <c r="U35" s="15"/>
      <c r="V35" s="16">
        <v>26</v>
      </c>
      <c r="W35" s="17">
        <f t="shared" si="41"/>
        <v>42881</v>
      </c>
      <c r="X35" s="18">
        <f>VLOOKUP(W35,'Net_Schedule &amp; Net_Actual'!$A$1:$C$2107,2,0)</f>
        <v>16513.862000000001</v>
      </c>
      <c r="Y35" s="18">
        <f>VLOOKUP(W35,'Net_Schedule &amp; Net_Actual'!$A$1:$C$2107,3,0)</f>
        <v>16531.562999999998</v>
      </c>
      <c r="Z35" s="19">
        <f>'[2]MAY 2017'!$B128</f>
        <v>28800</v>
      </c>
      <c r="AA35" s="19">
        <f t="shared" si="13"/>
        <v>4858.2995951417006</v>
      </c>
      <c r="AB35" s="19">
        <f t="shared" si="14"/>
        <v>202.42914979757086</v>
      </c>
      <c r="AC35" s="19">
        <f t="shared" si="15"/>
        <v>4224</v>
      </c>
      <c r="AD35" s="19">
        <f>'[2]MAY 2017'!$C128</f>
        <v>2418.8300000000008</v>
      </c>
      <c r="AE35" s="15"/>
      <c r="AF35" s="16">
        <v>26</v>
      </c>
      <c r="AG35" s="17">
        <f t="shared" si="42"/>
        <v>42912</v>
      </c>
      <c r="AH35" s="18">
        <f>VLOOKUP(AG35,'Net_Schedule &amp; Net_Actual'!$A$1:$C$2107,2,0)</f>
        <v>20514.046999999999</v>
      </c>
      <c r="AI35" s="18">
        <f>VLOOKUP(AG35,'Net_Schedule &amp; Net_Actual'!$A$1:$C$2107,3,0)</f>
        <v>20606.544999999998</v>
      </c>
      <c r="AJ35" s="19">
        <f>'[2]JUNE 2017'!$B128</f>
        <v>28800</v>
      </c>
      <c r="AK35" s="19">
        <f t="shared" si="16"/>
        <v>4858.2995951417006</v>
      </c>
      <c r="AL35" s="19">
        <f t="shared" si="17"/>
        <v>202.42914979757086</v>
      </c>
      <c r="AM35" s="19">
        <f t="shared" si="18"/>
        <v>4224</v>
      </c>
      <c r="AN35" s="19">
        <f>'[2]JUNE 2017'!$C128</f>
        <v>3093.3599999999969</v>
      </c>
      <c r="AO35" s="15"/>
      <c r="AP35" s="16">
        <v>26</v>
      </c>
      <c r="AQ35" s="17">
        <f t="shared" si="43"/>
        <v>42942</v>
      </c>
      <c r="AR35" s="18">
        <f>VLOOKUP(AQ35,'Net_Schedule &amp; Net_Actual'!$A$1:$C$2107,2,0)</f>
        <v>20565.954000000002</v>
      </c>
      <c r="AS35" s="18">
        <f>VLOOKUP(AQ35,'Net_Schedule &amp; Net_Actual'!$A$1:$C$2107,3,0)</f>
        <v>20837.599999999999</v>
      </c>
      <c r="AT35" s="19">
        <f>'[2]JULY 2017'!$B128</f>
        <v>28800</v>
      </c>
      <c r="AU35" s="19">
        <f t="shared" si="19"/>
        <v>4858.2995951417006</v>
      </c>
      <c r="AV35" s="19">
        <f t="shared" si="20"/>
        <v>202.42914979757086</v>
      </c>
      <c r="AW35" s="19">
        <f t="shared" si="21"/>
        <v>4224</v>
      </c>
      <c r="AX35" s="19">
        <f>'[2]JULY 2017'!$C128</f>
        <v>3093.3599999999969</v>
      </c>
      <c r="AY35" s="15"/>
      <c r="AZ35" s="16">
        <v>26</v>
      </c>
      <c r="BA35" s="17">
        <f t="shared" si="44"/>
        <v>42973</v>
      </c>
      <c r="BB35" s="18">
        <f>VLOOKUP(BA35,'Net_Schedule &amp; Net_Actual'!$A$1:$C$2107,2,0)</f>
        <v>21094.300999999999</v>
      </c>
      <c r="BC35" s="18">
        <f>VLOOKUP(BA35,'Net_Schedule &amp; Net_Actual'!$A$1:$C$2107,3,0)</f>
        <v>21500.073</v>
      </c>
      <c r="BD35" s="19">
        <f>'[2]AUGUST 2017'!$B128</f>
        <v>31680</v>
      </c>
      <c r="BE35" s="19">
        <f t="shared" si="0"/>
        <v>5280</v>
      </c>
      <c r="BF35" s="19">
        <f t="shared" si="22"/>
        <v>220</v>
      </c>
      <c r="BG35" s="19">
        <f t="shared" si="23"/>
        <v>4590.6432000000004</v>
      </c>
      <c r="BH35" s="19">
        <f>'[2]AUGUST 2017'!$C128</f>
        <v>3093.3599999999969</v>
      </c>
      <c r="BI35" s="15"/>
      <c r="BJ35" s="16">
        <v>26</v>
      </c>
      <c r="BK35" s="17">
        <f t="shared" si="45"/>
        <v>43004</v>
      </c>
      <c r="BL35" s="18">
        <f>VLOOKUP(BK35,'Net_Schedule &amp; Net_Actual'!$A$1:$C$2107,2,0)</f>
        <v>21070.632000000001</v>
      </c>
      <c r="BM35" s="18">
        <f>VLOOKUP(BK35,'Net_Schedule &amp; Net_Actual'!$A$1:$C$2107,3,0)</f>
        <v>21389.018</v>
      </c>
      <c r="BN35" s="19">
        <f>'[2]SEPTEMBER 2017'!$B127</f>
        <v>31680</v>
      </c>
      <c r="BO35" s="19">
        <f t="shared" si="1"/>
        <v>5280</v>
      </c>
      <c r="BP35" s="19">
        <f t="shared" si="24"/>
        <v>220</v>
      </c>
      <c r="BQ35" s="19">
        <f t="shared" si="25"/>
        <v>4590.6432000000004</v>
      </c>
      <c r="BR35" s="19">
        <f>'[2]SEPTEMBER 2017'!$C127</f>
        <v>3093.5999999999949</v>
      </c>
      <c r="BS35" s="15"/>
      <c r="BT35" s="16">
        <v>26</v>
      </c>
      <c r="BU35" s="17">
        <f t="shared" si="46"/>
        <v>43034</v>
      </c>
      <c r="BV35" s="18">
        <f>VLOOKUP(BU35,'Net_Schedule &amp; Net_Actual'!$A$1:$C$2107,2,0)</f>
        <v>14867.048000000001</v>
      </c>
      <c r="BW35" s="18">
        <f>VLOOKUP(BU35,'Net_Schedule &amp; Net_Actual'!$A$1:$C$2107,3,0)</f>
        <v>14919.636</v>
      </c>
      <c r="BX35" s="19">
        <f>'[2]OCTOBER 2017'!$B128</f>
        <v>31680</v>
      </c>
      <c r="BY35" s="19">
        <f t="shared" si="2"/>
        <v>5280</v>
      </c>
      <c r="BZ35" s="19">
        <f t="shared" si="26"/>
        <v>220</v>
      </c>
      <c r="CA35" s="19">
        <f t="shared" si="27"/>
        <v>4590.6432000000004</v>
      </c>
      <c r="CB35" s="19">
        <f>'[2]OCTOBER 2017'!$C128</f>
        <v>2180.4350000000022</v>
      </c>
      <c r="CC35" s="15"/>
      <c r="CD35" s="16">
        <v>26</v>
      </c>
      <c r="CE35" s="17">
        <f t="shared" si="47"/>
        <v>43065</v>
      </c>
      <c r="CF35" s="18">
        <f>VLOOKUP(CE35,'Net_Schedule &amp; Net_Actual'!$A$1:$C$2107,2,0)</f>
        <v>6740.1750000000002</v>
      </c>
      <c r="CG35" s="18">
        <f>VLOOKUP(CE35,'Net_Schedule &amp; Net_Actual'!$A$1:$C$2107,3,0)</f>
        <v>6731.0540000000001</v>
      </c>
      <c r="CH35" s="19">
        <f>'[2]NOVEMBER 2017'!$B128</f>
        <v>26400</v>
      </c>
      <c r="CI35" s="19">
        <f t="shared" si="3"/>
        <v>4453.4412955465586</v>
      </c>
      <c r="CJ35" s="19">
        <f t="shared" si="28"/>
        <v>185.56005398110662</v>
      </c>
      <c r="CK35" s="19">
        <f t="shared" si="29"/>
        <v>3872</v>
      </c>
      <c r="CL35" s="19">
        <f>'[2]NOVEMBER 2017'!$C128</f>
        <v>1154.5725000000002</v>
      </c>
      <c r="CM35" s="15"/>
      <c r="CN35" s="16">
        <v>26</v>
      </c>
      <c r="CO35" s="17">
        <f t="shared" si="48"/>
        <v>43095</v>
      </c>
      <c r="CP35" s="18">
        <f>VLOOKUP(CO35,'Net_Schedule &amp; Net_Actual'!$A$1:$C$2107,2,0)</f>
        <v>6099.4279999999999</v>
      </c>
      <c r="CQ35" s="18">
        <f>VLOOKUP(CO35,'Net_Schedule &amp; Net_Actual'!$A$1:$C$2107,3,0)</f>
        <v>6011.4179999999997</v>
      </c>
      <c r="CR35" s="19">
        <f>[2]Summary!$S29</f>
        <v>26400</v>
      </c>
      <c r="CS35" s="19">
        <f t="shared" si="4"/>
        <v>4453.4412955465586</v>
      </c>
      <c r="CT35" s="19">
        <f t="shared" si="30"/>
        <v>185.56005398110662</v>
      </c>
      <c r="CU35" s="19">
        <f t="shared" si="31"/>
        <v>3872</v>
      </c>
      <c r="CV35" s="19">
        <f>[2]Summary!$T29</f>
        <v>893.85999999999967</v>
      </c>
      <c r="CW35" s="15"/>
      <c r="CX35" s="16">
        <v>26</v>
      </c>
      <c r="CY35" s="17">
        <f t="shared" si="49"/>
        <v>43126</v>
      </c>
      <c r="CZ35" s="18">
        <f>VLOOKUP(CY35,'Net_Schedule &amp; Net_Actual'!$A$1:$C$2107,2,0)</f>
        <v>4039.078</v>
      </c>
      <c r="DA35" s="18">
        <f>VLOOKUP(CY35,'Net_Schedule &amp; Net_Actual'!$A$1:$C$2107,3,0)</f>
        <v>4036.8</v>
      </c>
      <c r="DB35" s="19">
        <f>'[2]JANUARY 2018'!$B129</f>
        <v>26400</v>
      </c>
      <c r="DC35" s="19">
        <f t="shared" si="5"/>
        <v>4453.4412955465586</v>
      </c>
      <c r="DD35" s="19">
        <f t="shared" si="32"/>
        <v>185.56005398110662</v>
      </c>
      <c r="DE35" s="19">
        <f t="shared" si="33"/>
        <v>3872</v>
      </c>
      <c r="DF35" s="19">
        <f>'[2]JANUARY 2018'!$C129</f>
        <v>648.91999999999939</v>
      </c>
      <c r="DG35" s="15"/>
      <c r="DH35" s="16">
        <v>26</v>
      </c>
      <c r="DI35" s="17">
        <f t="shared" si="50"/>
        <v>43157</v>
      </c>
      <c r="DJ35" s="18">
        <f>VLOOKUP(DI35,'Net_Schedule &amp; Net_Actual'!$A$1:$C$2107,2,0)</f>
        <v>4609.05</v>
      </c>
      <c r="DK35" s="18">
        <f>VLOOKUP(DI35,'Net_Schedule &amp; Net_Actual'!$A$1:$C$2107,3,0)</f>
        <v>4851.7820000000002</v>
      </c>
      <c r="DL35" s="19">
        <f>'[2]FEBURARY 2018'!$B128</f>
        <v>15650.399999999976</v>
      </c>
      <c r="DM35" s="19">
        <f t="shared" si="6"/>
        <v>2640.0809716599151</v>
      </c>
      <c r="DN35" s="19">
        <f t="shared" si="34"/>
        <v>110.00337381916313</v>
      </c>
      <c r="DO35" s="19">
        <f t="shared" si="35"/>
        <v>2295.3919999999966</v>
      </c>
      <c r="DP35" s="19">
        <f>'[2]FEBURARY 2018'!$C128</f>
        <v>681.05999999999972</v>
      </c>
      <c r="DQ35" s="15"/>
      <c r="DR35" s="16">
        <v>26</v>
      </c>
      <c r="DS35" s="17">
        <f t="shared" si="51"/>
        <v>43185</v>
      </c>
      <c r="DT35" s="18">
        <f>VLOOKUP(DS35,'Net_Schedule &amp; Net_Actual'!$A$1:$C$2107,2,0)</f>
        <v>5531.3779999999997</v>
      </c>
      <c r="DU35" s="18">
        <f>VLOOKUP(DS35,'Net_Schedule &amp; Net_Actual'!$A$1:$C$2107,3,0)</f>
        <v>5640.3639999999996</v>
      </c>
      <c r="DV35" s="19">
        <f>[2]Summary!$Y29</f>
        <v>31299.840000000062</v>
      </c>
      <c r="DW35" s="19">
        <f t="shared" si="36"/>
        <v>5280.0000000000109</v>
      </c>
      <c r="DX35" s="19">
        <f t="shared" si="37"/>
        <v>220.00000000000045</v>
      </c>
      <c r="DY35" s="19">
        <f t="shared" si="38"/>
        <v>4590.6432000000095</v>
      </c>
      <c r="DZ35" s="19">
        <f>[2]Summary!$Z29</f>
        <v>869.5424999999999</v>
      </c>
    </row>
    <row r="36" spans="1:130" ht="15.95" customHeight="1" x14ac:dyDescent="0.2">
      <c r="A36" s="15"/>
      <c r="B36" s="16">
        <v>27</v>
      </c>
      <c r="C36" s="17">
        <f t="shared" si="39"/>
        <v>42821</v>
      </c>
      <c r="D36" s="18">
        <f>VLOOKUP(C36,'Net_Schedule &amp; Net_Actual'!$A$1:$C$2107,2,0)</f>
        <v>8615.9</v>
      </c>
      <c r="E36" s="18">
        <f>VLOOKUP(C36,'Net_Schedule &amp; Net_Actual'!$A$1:$C$2107,3,0)</f>
        <v>8651.1270000000004</v>
      </c>
      <c r="F36" s="19">
        <f>[1]Sheet1!$B129</f>
        <v>23712</v>
      </c>
      <c r="G36" s="19">
        <f t="shared" si="7"/>
        <v>4000.0000000000005</v>
      </c>
      <c r="H36" s="19">
        <f t="shared" si="8"/>
        <v>166.66666666666669</v>
      </c>
      <c r="I36" s="19">
        <f t="shared" si="9"/>
        <v>3477.76</v>
      </c>
      <c r="J36" s="19">
        <f>[1]Sheet1!$C129</f>
        <v>1032.4524999999981</v>
      </c>
      <c r="K36" s="15"/>
      <c r="L36" s="16">
        <v>27</v>
      </c>
      <c r="M36" s="17">
        <f t="shared" si="40"/>
        <v>42852</v>
      </c>
      <c r="N36" s="18">
        <f>VLOOKUP(M36,'Net_Schedule &amp; Net_Actual'!$A$1:$C$2107,2,0)</f>
        <v>6528.6750000000002</v>
      </c>
      <c r="O36" s="18">
        <f>VLOOKUP(M36,'Net_Schedule &amp; Net_Actual'!$A$1:$C$2107,3,0)</f>
        <v>-0.436</v>
      </c>
      <c r="P36" s="19">
        <f>'[2]APRIL 2017'!$B129</f>
        <v>28454.400000000045</v>
      </c>
      <c r="Q36" s="19">
        <f t="shared" si="10"/>
        <v>4800.0000000000082</v>
      </c>
      <c r="R36" s="19">
        <f t="shared" si="11"/>
        <v>200.00000000000034</v>
      </c>
      <c r="S36" s="19">
        <f t="shared" si="12"/>
        <v>4173.3120000000072</v>
      </c>
      <c r="T36" s="19">
        <f>'[2]APRIL 2017'!$C129</f>
        <v>963.63499999999965</v>
      </c>
      <c r="U36" s="15"/>
      <c r="V36" s="16">
        <v>27</v>
      </c>
      <c r="W36" s="17">
        <f t="shared" si="41"/>
        <v>42882</v>
      </c>
      <c r="X36" s="18">
        <f>VLOOKUP(W36,'Net_Schedule &amp; Net_Actual'!$A$1:$C$2107,2,0)</f>
        <v>17271.934000000001</v>
      </c>
      <c r="Y36" s="18">
        <f>VLOOKUP(W36,'Net_Schedule &amp; Net_Actual'!$A$1:$C$2107,3,0)</f>
        <v>17125.599999999999</v>
      </c>
      <c r="Z36" s="19">
        <f>'[2]MAY 2017'!$B129</f>
        <v>28800</v>
      </c>
      <c r="AA36" s="19">
        <f t="shared" si="13"/>
        <v>4858.2995951417006</v>
      </c>
      <c r="AB36" s="19">
        <f t="shared" si="14"/>
        <v>202.42914979757086</v>
      </c>
      <c r="AC36" s="19">
        <f t="shared" si="15"/>
        <v>4224</v>
      </c>
      <c r="AD36" s="19">
        <f>'[2]MAY 2017'!$C129</f>
        <v>2639.4275000000021</v>
      </c>
      <c r="AE36" s="15"/>
      <c r="AF36" s="16">
        <v>27</v>
      </c>
      <c r="AG36" s="17">
        <f t="shared" si="42"/>
        <v>42913</v>
      </c>
      <c r="AH36" s="18">
        <f>VLOOKUP(AG36,'Net_Schedule &amp; Net_Actual'!$A$1:$C$2107,2,0)</f>
        <v>20598.275000000001</v>
      </c>
      <c r="AI36" s="18">
        <f>VLOOKUP(AG36,'Net_Schedule &amp; Net_Actual'!$A$1:$C$2107,3,0)</f>
        <v>20706.762999999999</v>
      </c>
      <c r="AJ36" s="19">
        <f>'[2]JUNE 2017'!$B129</f>
        <v>28800</v>
      </c>
      <c r="AK36" s="19">
        <f t="shared" si="16"/>
        <v>4858.2995951417006</v>
      </c>
      <c r="AL36" s="19">
        <f t="shared" si="17"/>
        <v>202.42914979757086</v>
      </c>
      <c r="AM36" s="19">
        <f t="shared" si="18"/>
        <v>4224</v>
      </c>
      <c r="AN36" s="19">
        <f>'[2]JUNE 2017'!$C129</f>
        <v>3093.3599999999969</v>
      </c>
      <c r="AO36" s="15"/>
      <c r="AP36" s="16">
        <v>27</v>
      </c>
      <c r="AQ36" s="17">
        <f t="shared" si="43"/>
        <v>42943</v>
      </c>
      <c r="AR36" s="18">
        <f>VLOOKUP(AQ36,'Net_Schedule &amp; Net_Actual'!$A$1:$C$2107,2,0)</f>
        <v>20963.22</v>
      </c>
      <c r="AS36" s="18">
        <f>VLOOKUP(AQ36,'Net_Schedule &amp; Net_Actual'!$A$1:$C$2107,3,0)</f>
        <v>20771.054</v>
      </c>
      <c r="AT36" s="19">
        <f>'[2]JULY 2017'!$B129</f>
        <v>28800</v>
      </c>
      <c r="AU36" s="19">
        <f t="shared" si="19"/>
        <v>4858.2995951417006</v>
      </c>
      <c r="AV36" s="19">
        <f t="shared" si="20"/>
        <v>202.42914979757086</v>
      </c>
      <c r="AW36" s="19">
        <f t="shared" si="21"/>
        <v>4224</v>
      </c>
      <c r="AX36" s="19">
        <f>'[2]JULY 2017'!$C129</f>
        <v>3093.3599999999969</v>
      </c>
      <c r="AY36" s="15"/>
      <c r="AZ36" s="16">
        <v>27</v>
      </c>
      <c r="BA36" s="17">
        <f t="shared" si="44"/>
        <v>42974</v>
      </c>
      <c r="BB36" s="18">
        <f>VLOOKUP(BA36,'Net_Schedule &amp; Net_Actual'!$A$1:$C$2107,2,0)</f>
        <v>21089.059000000001</v>
      </c>
      <c r="BC36" s="18">
        <f>VLOOKUP(BA36,'Net_Schedule &amp; Net_Actual'!$A$1:$C$2107,3,0)</f>
        <v>21597.963</v>
      </c>
      <c r="BD36" s="19">
        <f>'[2]AUGUST 2017'!$B129</f>
        <v>31680</v>
      </c>
      <c r="BE36" s="19">
        <f t="shared" si="0"/>
        <v>5280</v>
      </c>
      <c r="BF36" s="19">
        <f t="shared" si="22"/>
        <v>220</v>
      </c>
      <c r="BG36" s="19">
        <f t="shared" si="23"/>
        <v>4590.6432000000004</v>
      </c>
      <c r="BH36" s="19">
        <f>'[2]AUGUST 2017'!$C129</f>
        <v>3093.3599999999969</v>
      </c>
      <c r="BI36" s="15"/>
      <c r="BJ36" s="16">
        <v>27</v>
      </c>
      <c r="BK36" s="17">
        <f t="shared" si="45"/>
        <v>43005</v>
      </c>
      <c r="BL36" s="18">
        <f>VLOOKUP(BK36,'Net_Schedule &amp; Net_Actual'!$A$1:$C$2107,2,0)</f>
        <v>21094.813999999998</v>
      </c>
      <c r="BM36" s="18">
        <f>VLOOKUP(BK36,'Net_Schedule &amp; Net_Actual'!$A$1:$C$2107,3,0)</f>
        <v>21468.726999999999</v>
      </c>
      <c r="BN36" s="19">
        <f>'[2]SEPTEMBER 2017'!$B128</f>
        <v>31680</v>
      </c>
      <c r="BO36" s="19">
        <f t="shared" si="1"/>
        <v>5280</v>
      </c>
      <c r="BP36" s="19">
        <f t="shared" si="24"/>
        <v>220</v>
      </c>
      <c r="BQ36" s="19">
        <f t="shared" si="25"/>
        <v>4590.6432000000004</v>
      </c>
      <c r="BR36" s="19">
        <f>'[2]SEPTEMBER 2017'!$C128</f>
        <v>3093.5999999999949</v>
      </c>
      <c r="BS36" s="15"/>
      <c r="BT36" s="16">
        <v>27</v>
      </c>
      <c r="BU36" s="17">
        <f t="shared" si="46"/>
        <v>43035</v>
      </c>
      <c r="BV36" s="18">
        <f>VLOOKUP(BU36,'Net_Schedule &amp; Net_Actual'!$A$1:$C$2107,2,0)</f>
        <v>14508.862999999999</v>
      </c>
      <c r="BW36" s="18">
        <f>VLOOKUP(BU36,'Net_Schedule &amp; Net_Actual'!$A$1:$C$2107,3,0)</f>
        <v>14442.835999999999</v>
      </c>
      <c r="BX36" s="19">
        <f>'[2]OCTOBER 2017'!$B129</f>
        <v>31680</v>
      </c>
      <c r="BY36" s="19">
        <f t="shared" si="2"/>
        <v>5280</v>
      </c>
      <c r="BZ36" s="19">
        <f t="shared" si="26"/>
        <v>220</v>
      </c>
      <c r="CA36" s="19">
        <f t="shared" si="27"/>
        <v>4590.6432000000004</v>
      </c>
      <c r="CB36" s="19">
        <f>'[2]OCTOBER 2017'!$C129</f>
        <v>2126.4424999999992</v>
      </c>
      <c r="CC36" s="15"/>
      <c r="CD36" s="16">
        <v>27</v>
      </c>
      <c r="CE36" s="17">
        <f t="shared" si="47"/>
        <v>43066</v>
      </c>
      <c r="CF36" s="18">
        <f>VLOOKUP(CE36,'Net_Schedule &amp; Net_Actual'!$A$1:$C$2107,2,0)</f>
        <v>8188.9219999999996</v>
      </c>
      <c r="CG36" s="18">
        <f>VLOOKUP(CE36,'Net_Schedule &amp; Net_Actual'!$A$1:$C$2107,3,0)</f>
        <v>8328.8729999999996</v>
      </c>
      <c r="CH36" s="19">
        <f>'[2]NOVEMBER 2017'!$B129</f>
        <v>26400</v>
      </c>
      <c r="CI36" s="19">
        <f t="shared" si="3"/>
        <v>4453.4412955465586</v>
      </c>
      <c r="CJ36" s="19">
        <f t="shared" si="28"/>
        <v>185.56005398110662</v>
      </c>
      <c r="CK36" s="19">
        <f t="shared" si="29"/>
        <v>3872</v>
      </c>
      <c r="CL36" s="19">
        <f>'[2]NOVEMBER 2017'!$C129</f>
        <v>1200.8499999999997</v>
      </c>
      <c r="CM36" s="15"/>
      <c r="CN36" s="16">
        <v>27</v>
      </c>
      <c r="CO36" s="17">
        <f t="shared" si="48"/>
        <v>43096</v>
      </c>
      <c r="CP36" s="18">
        <f>VLOOKUP(CO36,'Net_Schedule &amp; Net_Actual'!$A$1:$C$2107,2,0)</f>
        <v>5550.8959999999997</v>
      </c>
      <c r="CQ36" s="18">
        <f>VLOOKUP(CO36,'Net_Schedule &amp; Net_Actual'!$A$1:$C$2107,3,0)</f>
        <v>5515.7820000000002</v>
      </c>
      <c r="CR36" s="19">
        <f>[2]Summary!$S30</f>
        <v>26400</v>
      </c>
      <c r="CS36" s="19">
        <f t="shared" si="4"/>
        <v>4453.4412955465586</v>
      </c>
      <c r="CT36" s="19">
        <f t="shared" si="30"/>
        <v>185.56005398110662</v>
      </c>
      <c r="CU36" s="19">
        <f t="shared" si="31"/>
        <v>3872</v>
      </c>
      <c r="CV36" s="19">
        <f>[2]Summary!$T30</f>
        <v>817.43000000000006</v>
      </c>
      <c r="CW36" s="15"/>
      <c r="CX36" s="16">
        <v>27</v>
      </c>
      <c r="CY36" s="17">
        <f t="shared" si="49"/>
        <v>43127</v>
      </c>
      <c r="CZ36" s="18">
        <f>VLOOKUP(CY36,'Net_Schedule &amp; Net_Actual'!$A$1:$C$2107,2,0)</f>
        <v>5070.134</v>
      </c>
      <c r="DA36" s="18">
        <f>VLOOKUP(CY36,'Net_Schedule &amp; Net_Actual'!$A$1:$C$2107,3,0)</f>
        <v>5102.5450000000001</v>
      </c>
      <c r="DB36" s="19">
        <f>'[2]JANUARY 2018'!$B130</f>
        <v>26400</v>
      </c>
      <c r="DC36" s="19">
        <f t="shared" si="5"/>
        <v>4453.4412955465586</v>
      </c>
      <c r="DD36" s="19">
        <f t="shared" si="32"/>
        <v>185.56005398110662</v>
      </c>
      <c r="DE36" s="19">
        <f t="shared" si="33"/>
        <v>3872</v>
      </c>
      <c r="DF36" s="19">
        <f>'[2]JANUARY 2018'!$C130</f>
        <v>682.92750000000092</v>
      </c>
      <c r="DG36" s="15"/>
      <c r="DH36" s="16">
        <v>27</v>
      </c>
      <c r="DI36" s="17">
        <f t="shared" si="50"/>
        <v>43158</v>
      </c>
      <c r="DJ36" s="18">
        <f>VLOOKUP(DI36,'Net_Schedule &amp; Net_Actual'!$A$1:$C$2107,2,0)</f>
        <v>6990.8680000000004</v>
      </c>
      <c r="DK36" s="18">
        <f>VLOOKUP(DI36,'Net_Schedule &amp; Net_Actual'!$A$1:$C$2107,3,0)</f>
        <v>7008.3639999999996</v>
      </c>
      <c r="DL36" s="19">
        <f>'[2]FEBURARY 2018'!$B129</f>
        <v>15650.399999999976</v>
      </c>
      <c r="DM36" s="19">
        <f t="shared" si="6"/>
        <v>2640.0809716599151</v>
      </c>
      <c r="DN36" s="19">
        <f t="shared" si="34"/>
        <v>110.00337381916313</v>
      </c>
      <c r="DO36" s="19">
        <f t="shared" si="35"/>
        <v>2295.3919999999966</v>
      </c>
      <c r="DP36" s="19">
        <f>'[2]FEBURARY 2018'!$C129</f>
        <v>1032.5849999999996</v>
      </c>
      <c r="DQ36" s="15"/>
      <c r="DR36" s="16">
        <v>27</v>
      </c>
      <c r="DS36" s="17">
        <f t="shared" si="51"/>
        <v>43186</v>
      </c>
      <c r="DT36" s="18">
        <f>VLOOKUP(DS36,'Net_Schedule &amp; Net_Actual'!$A$1:$C$2107,2,0)</f>
        <v>4959.732</v>
      </c>
      <c r="DU36" s="18">
        <f>VLOOKUP(DS36,'Net_Schedule &amp; Net_Actual'!$A$1:$C$2107,3,0)</f>
        <v>5071.4179999999997</v>
      </c>
      <c r="DV36" s="19">
        <f>[2]Summary!$Y30</f>
        <v>31299.840000000062</v>
      </c>
      <c r="DW36" s="19">
        <f t="shared" si="36"/>
        <v>5280.0000000000109</v>
      </c>
      <c r="DX36" s="19">
        <f t="shared" si="37"/>
        <v>220.00000000000045</v>
      </c>
      <c r="DY36" s="19">
        <f t="shared" si="38"/>
        <v>4590.6432000000095</v>
      </c>
      <c r="DZ36" s="19">
        <f>[2]Summary!$Z30</f>
        <v>838.78999999999985</v>
      </c>
    </row>
    <row r="37" spans="1:130" ht="15.95" customHeight="1" x14ac:dyDescent="0.2">
      <c r="A37" s="15"/>
      <c r="B37" s="16">
        <v>28</v>
      </c>
      <c r="C37" s="17">
        <f t="shared" si="39"/>
        <v>42822</v>
      </c>
      <c r="D37" s="18">
        <f>VLOOKUP(C37,'Net_Schedule &amp; Net_Actual'!$A$1:$C$2107,2,0)</f>
        <v>7854.4</v>
      </c>
      <c r="E37" s="18">
        <f>VLOOKUP(C37,'Net_Schedule &amp; Net_Actual'!$A$1:$C$2107,3,0)</f>
        <v>8607.2000000000007</v>
      </c>
      <c r="F37" s="19">
        <f>[1]Sheet1!$B130</f>
        <v>23712</v>
      </c>
      <c r="G37" s="19">
        <f t="shared" si="7"/>
        <v>4000.0000000000005</v>
      </c>
      <c r="H37" s="19">
        <f t="shared" si="8"/>
        <v>166.66666666666669</v>
      </c>
      <c r="I37" s="19">
        <f t="shared" si="9"/>
        <v>3477.76</v>
      </c>
      <c r="J37" s="19">
        <f>[1]Sheet1!$C130</f>
        <v>985.3624999999987</v>
      </c>
      <c r="K37" s="15"/>
      <c r="L37" s="16">
        <v>28</v>
      </c>
      <c r="M37" s="17">
        <f t="shared" si="40"/>
        <v>42853</v>
      </c>
      <c r="N37" s="18">
        <f>VLOOKUP(M37,'Net_Schedule &amp; Net_Actual'!$A$1:$C$2107,2,0)</f>
        <v>6330</v>
      </c>
      <c r="O37" s="18">
        <f>VLOOKUP(M37,'Net_Schedule &amp; Net_Actual'!$A$1:$C$2107,3,0)</f>
        <v>6407.0540000000001</v>
      </c>
      <c r="P37" s="19">
        <f>'[2]APRIL 2017'!$B130</f>
        <v>0</v>
      </c>
      <c r="Q37" s="19">
        <f t="shared" si="10"/>
        <v>0</v>
      </c>
      <c r="R37" s="19">
        <f t="shared" si="11"/>
        <v>0</v>
      </c>
      <c r="S37" s="19">
        <f t="shared" si="12"/>
        <v>0</v>
      </c>
      <c r="T37" s="19">
        <f>'[2]APRIL 2017'!$C130</f>
        <v>0</v>
      </c>
      <c r="U37" s="15"/>
      <c r="V37" s="16">
        <v>28</v>
      </c>
      <c r="W37" s="17">
        <f t="shared" si="41"/>
        <v>42883</v>
      </c>
      <c r="X37" s="18">
        <f>VLOOKUP(W37,'Net_Schedule &amp; Net_Actual'!$A$1:$C$2107,2,0)</f>
        <v>14446.769</v>
      </c>
      <c r="Y37" s="18">
        <f>VLOOKUP(W37,'Net_Schedule &amp; Net_Actual'!$A$1:$C$2107,3,0)</f>
        <v>14396.290999999999</v>
      </c>
      <c r="Z37" s="19">
        <f>'[2]MAY 2017'!$B130</f>
        <v>28800</v>
      </c>
      <c r="AA37" s="19">
        <f t="shared" si="13"/>
        <v>4858.2995951417006</v>
      </c>
      <c r="AB37" s="19">
        <f t="shared" si="14"/>
        <v>202.42914979757086</v>
      </c>
      <c r="AC37" s="19">
        <f t="shared" si="15"/>
        <v>4224</v>
      </c>
      <c r="AD37" s="19">
        <f>'[2]MAY 2017'!$C130</f>
        <v>2383.8999999999992</v>
      </c>
      <c r="AE37" s="15"/>
      <c r="AF37" s="16">
        <v>28</v>
      </c>
      <c r="AG37" s="17">
        <f t="shared" si="42"/>
        <v>42914</v>
      </c>
      <c r="AH37" s="18">
        <f>VLOOKUP(AG37,'Net_Schedule &amp; Net_Actual'!$A$1:$C$2107,2,0)</f>
        <v>19368.856</v>
      </c>
      <c r="AI37" s="18">
        <f>VLOOKUP(AG37,'Net_Schedule &amp; Net_Actual'!$A$1:$C$2107,3,0)</f>
        <v>19445.599999999999</v>
      </c>
      <c r="AJ37" s="19">
        <f>'[2]JUNE 2017'!$B130</f>
        <v>28800</v>
      </c>
      <c r="AK37" s="19">
        <f t="shared" si="16"/>
        <v>4858.2995951417006</v>
      </c>
      <c r="AL37" s="19">
        <f t="shared" si="17"/>
        <v>202.42914979757086</v>
      </c>
      <c r="AM37" s="19">
        <f t="shared" si="18"/>
        <v>4224</v>
      </c>
      <c r="AN37" s="19">
        <f>'[2]JUNE 2017'!$C130</f>
        <v>3093.3599999999969</v>
      </c>
      <c r="AO37" s="15"/>
      <c r="AP37" s="16">
        <v>28</v>
      </c>
      <c r="AQ37" s="17">
        <f t="shared" si="43"/>
        <v>42944</v>
      </c>
      <c r="AR37" s="18">
        <f>VLOOKUP(AQ37,'Net_Schedule &amp; Net_Actual'!$A$1:$C$2107,2,0)</f>
        <v>21094.891</v>
      </c>
      <c r="AS37" s="18">
        <f>VLOOKUP(AQ37,'Net_Schedule &amp; Net_Actual'!$A$1:$C$2107,3,0)</f>
        <v>21337.018</v>
      </c>
      <c r="AT37" s="19">
        <f>'[2]JULY 2017'!$B130</f>
        <v>28800</v>
      </c>
      <c r="AU37" s="19">
        <f t="shared" si="19"/>
        <v>4858.2995951417006</v>
      </c>
      <c r="AV37" s="19">
        <f t="shared" si="20"/>
        <v>202.42914979757086</v>
      </c>
      <c r="AW37" s="19">
        <f t="shared" si="21"/>
        <v>4224</v>
      </c>
      <c r="AX37" s="19">
        <f>'[2]JULY 2017'!$C130</f>
        <v>3093.3599999999969</v>
      </c>
      <c r="AY37" s="15"/>
      <c r="AZ37" s="16">
        <v>28</v>
      </c>
      <c r="BA37" s="17">
        <f t="shared" si="44"/>
        <v>42975</v>
      </c>
      <c r="BB37" s="18">
        <f>VLOOKUP(BA37,'Net_Schedule &amp; Net_Actual'!$A$1:$C$2107,2,0)</f>
        <v>21073.920999999998</v>
      </c>
      <c r="BC37" s="18">
        <f>VLOOKUP(BA37,'Net_Schedule &amp; Net_Actual'!$A$1:$C$2107,3,0)</f>
        <v>21636.363000000001</v>
      </c>
      <c r="BD37" s="19">
        <f>'[2]AUGUST 2017'!$B130</f>
        <v>31680</v>
      </c>
      <c r="BE37" s="19">
        <f t="shared" si="0"/>
        <v>5280</v>
      </c>
      <c r="BF37" s="19">
        <f t="shared" si="22"/>
        <v>220</v>
      </c>
      <c r="BG37" s="19">
        <f t="shared" si="23"/>
        <v>4590.6432000000004</v>
      </c>
      <c r="BH37" s="19">
        <f>'[2]AUGUST 2017'!$C130</f>
        <v>3093.3599999999969</v>
      </c>
      <c r="BI37" s="15"/>
      <c r="BJ37" s="16">
        <v>28</v>
      </c>
      <c r="BK37" s="17">
        <f t="shared" si="45"/>
        <v>43006</v>
      </c>
      <c r="BL37" s="18">
        <f>VLOOKUP(BK37,'Net_Schedule &amp; Net_Actual'!$A$1:$C$2107,2,0)</f>
        <v>21094.813999999998</v>
      </c>
      <c r="BM37" s="18">
        <f>VLOOKUP(BK37,'Net_Schedule &amp; Net_Actual'!$A$1:$C$2107,3,0)</f>
        <v>21397.891</v>
      </c>
      <c r="BN37" s="19">
        <f>'[2]SEPTEMBER 2017'!$B129</f>
        <v>31680</v>
      </c>
      <c r="BO37" s="19">
        <f t="shared" si="1"/>
        <v>5280</v>
      </c>
      <c r="BP37" s="19">
        <f t="shared" si="24"/>
        <v>220</v>
      </c>
      <c r="BQ37" s="19">
        <f t="shared" si="25"/>
        <v>4590.6432000000004</v>
      </c>
      <c r="BR37" s="19">
        <f>'[2]SEPTEMBER 2017'!$C129</f>
        <v>3093.5999999999949</v>
      </c>
      <c r="BS37" s="15"/>
      <c r="BT37" s="16">
        <v>28</v>
      </c>
      <c r="BU37" s="17">
        <f t="shared" si="46"/>
        <v>43036</v>
      </c>
      <c r="BV37" s="18">
        <f>VLOOKUP(BU37,'Net_Schedule &amp; Net_Actual'!$A$1:$C$2107,2,0)</f>
        <v>12920.33</v>
      </c>
      <c r="BW37" s="18">
        <f>VLOOKUP(BU37,'Net_Schedule &amp; Net_Actual'!$A$1:$C$2107,3,0)</f>
        <v>13130.835999999999</v>
      </c>
      <c r="BX37" s="19">
        <f>'[2]OCTOBER 2017'!$B130</f>
        <v>31680</v>
      </c>
      <c r="BY37" s="19">
        <f t="shared" si="2"/>
        <v>5280</v>
      </c>
      <c r="BZ37" s="19">
        <f t="shared" si="26"/>
        <v>220</v>
      </c>
      <c r="CA37" s="19">
        <f t="shared" si="27"/>
        <v>4590.6432000000004</v>
      </c>
      <c r="CB37" s="19">
        <f>'[2]OCTOBER 2017'!$C130</f>
        <v>1957.2649999999987</v>
      </c>
      <c r="CC37" s="15"/>
      <c r="CD37" s="16">
        <v>28</v>
      </c>
      <c r="CE37" s="17">
        <f t="shared" si="47"/>
        <v>43067</v>
      </c>
      <c r="CF37" s="18">
        <f>VLOOKUP(CE37,'Net_Schedule &amp; Net_Actual'!$A$1:$C$2107,2,0)</f>
        <v>7548.4129999999996</v>
      </c>
      <c r="CG37" s="18">
        <f>VLOOKUP(CE37,'Net_Schedule &amp; Net_Actual'!$A$1:$C$2107,3,0)</f>
        <v>7680.6540000000005</v>
      </c>
      <c r="CH37" s="19">
        <f>'[2]NOVEMBER 2017'!$B130</f>
        <v>26400</v>
      </c>
      <c r="CI37" s="19">
        <f t="shared" si="3"/>
        <v>4453.4412955465586</v>
      </c>
      <c r="CJ37" s="19">
        <f t="shared" si="28"/>
        <v>185.56005398110662</v>
      </c>
      <c r="CK37" s="19">
        <f t="shared" si="29"/>
        <v>3872</v>
      </c>
      <c r="CL37" s="19">
        <f>'[2]NOVEMBER 2017'!$C130</f>
        <v>1102.3300000000004</v>
      </c>
      <c r="CM37" s="15"/>
      <c r="CN37" s="16">
        <v>28</v>
      </c>
      <c r="CO37" s="17">
        <f t="shared" si="48"/>
        <v>43097</v>
      </c>
      <c r="CP37" s="18">
        <f>VLOOKUP(CO37,'Net_Schedule &amp; Net_Actual'!$A$1:$C$2107,2,0)</f>
        <v>5081.9930000000004</v>
      </c>
      <c r="CQ37" s="18">
        <f>VLOOKUP(CO37,'Net_Schedule &amp; Net_Actual'!$A$1:$C$2107,3,0)</f>
        <v>4956.1450000000004</v>
      </c>
      <c r="CR37" s="19">
        <f>[2]Summary!$S31</f>
        <v>26400</v>
      </c>
      <c r="CS37" s="19">
        <f t="shared" si="4"/>
        <v>4453.4412955465586</v>
      </c>
      <c r="CT37" s="19">
        <f t="shared" si="30"/>
        <v>185.56005398110662</v>
      </c>
      <c r="CU37" s="19">
        <f t="shared" si="31"/>
        <v>3872</v>
      </c>
      <c r="CV37" s="19">
        <f>[2]Summary!$T31</f>
        <v>799.59750000000031</v>
      </c>
      <c r="CW37" s="15"/>
      <c r="CX37" s="16">
        <v>28</v>
      </c>
      <c r="CY37" s="17">
        <f t="shared" si="49"/>
        <v>43128</v>
      </c>
      <c r="CZ37" s="18">
        <f>VLOOKUP(CY37,'Net_Schedule &amp; Net_Actual'!$A$1:$C$2107,2,0)</f>
        <v>3167.8690000000001</v>
      </c>
      <c r="DA37" s="18">
        <f>VLOOKUP(CY37,'Net_Schedule &amp; Net_Actual'!$A$1:$C$2107,3,0)</f>
        <v>3093.8180000000002</v>
      </c>
      <c r="DB37" s="19">
        <f>'[2]JANUARY 2018'!$B131</f>
        <v>26400</v>
      </c>
      <c r="DC37" s="19">
        <f t="shared" si="5"/>
        <v>4453.4412955465586</v>
      </c>
      <c r="DD37" s="19">
        <f t="shared" si="32"/>
        <v>185.56005398110662</v>
      </c>
      <c r="DE37" s="19">
        <f t="shared" si="33"/>
        <v>3872</v>
      </c>
      <c r="DF37" s="19">
        <f>'[2]JANUARY 2018'!$C131</f>
        <v>466.21250000000003</v>
      </c>
      <c r="DG37" s="15"/>
      <c r="DH37" s="16">
        <v>28</v>
      </c>
      <c r="DI37" s="17">
        <f t="shared" si="50"/>
        <v>43159</v>
      </c>
      <c r="DJ37" s="18">
        <f>VLOOKUP(DI37,'Net_Schedule &amp; Net_Actual'!$A$1:$C$2107,2,0)</f>
        <v>4288.7780000000002</v>
      </c>
      <c r="DK37" s="18">
        <f>VLOOKUP(DI37,'Net_Schedule &amp; Net_Actual'!$A$1:$C$2107,3,0)</f>
        <v>4359.6360000000004</v>
      </c>
      <c r="DL37" s="19">
        <f>'[2]FEBURARY 2018'!$B130</f>
        <v>15650.399999999976</v>
      </c>
      <c r="DM37" s="19">
        <f t="shared" si="6"/>
        <v>2640.0809716599151</v>
      </c>
      <c r="DN37" s="19">
        <f t="shared" si="34"/>
        <v>110.00337381916313</v>
      </c>
      <c r="DO37" s="19">
        <f t="shared" si="35"/>
        <v>2295.3919999999966</v>
      </c>
      <c r="DP37" s="19">
        <f>'[2]FEBURARY 2018'!$C130</f>
        <v>628.66999999999973</v>
      </c>
      <c r="DQ37" s="15"/>
      <c r="DR37" s="16">
        <v>28</v>
      </c>
      <c r="DS37" s="17">
        <f t="shared" si="51"/>
        <v>43187</v>
      </c>
      <c r="DT37" s="18">
        <f>VLOOKUP(DS37,'Net_Schedule &amp; Net_Actual'!$A$1:$C$2107,2,0)</f>
        <v>5807.5079999999998</v>
      </c>
      <c r="DU37" s="18">
        <f>VLOOKUP(DS37,'Net_Schedule &amp; Net_Actual'!$A$1:$C$2107,3,0)</f>
        <v>5939.9269999999997</v>
      </c>
      <c r="DV37" s="19">
        <f>[2]Summary!$Y31</f>
        <v>31299.840000000062</v>
      </c>
      <c r="DW37" s="19">
        <f t="shared" si="36"/>
        <v>5280.0000000000109</v>
      </c>
      <c r="DX37" s="19">
        <f t="shared" si="37"/>
        <v>220.00000000000045</v>
      </c>
      <c r="DY37" s="19">
        <f t="shared" si="38"/>
        <v>4590.6432000000095</v>
      </c>
      <c r="DZ37" s="19">
        <f>[2]Summary!$Z31</f>
        <v>854.00249999999994</v>
      </c>
    </row>
    <row r="38" spans="1:130" ht="15.95" customHeight="1" x14ac:dyDescent="0.2">
      <c r="A38" s="15"/>
      <c r="B38" s="16">
        <v>29</v>
      </c>
      <c r="C38" s="17">
        <f t="shared" si="39"/>
        <v>42823</v>
      </c>
      <c r="D38" s="18">
        <f>VLOOKUP(C38,'Net_Schedule &amp; Net_Actual'!$A$1:$C$2107,2,0)</f>
        <v>8101.3370000000004</v>
      </c>
      <c r="E38" s="18">
        <f>VLOOKUP(C38,'Net_Schedule &amp; Net_Actual'!$A$1:$C$2107,3,0)</f>
        <v>8630.1090000000004</v>
      </c>
      <c r="F38" s="19">
        <f>[1]Sheet1!$B131</f>
        <v>23712</v>
      </c>
      <c r="G38" s="19">
        <f t="shared" si="7"/>
        <v>4000.0000000000005</v>
      </c>
      <c r="H38" s="19">
        <f t="shared" si="8"/>
        <v>166.66666666666669</v>
      </c>
      <c r="I38" s="19">
        <f t="shared" si="9"/>
        <v>3477.76</v>
      </c>
      <c r="J38" s="19">
        <f>[1]Sheet1!$C131</f>
        <v>1054.1874999999991</v>
      </c>
      <c r="K38" s="15"/>
      <c r="L38" s="16">
        <v>29</v>
      </c>
      <c r="M38" s="17">
        <f t="shared" si="40"/>
        <v>42854</v>
      </c>
      <c r="N38" s="18">
        <f>VLOOKUP(M38,'Net_Schedule &amp; Net_Actual'!$A$1:$C$2107,2,0)</f>
        <v>12516.525</v>
      </c>
      <c r="O38" s="18">
        <f>VLOOKUP(M38,'Net_Schedule &amp; Net_Actual'!$A$1:$C$2107,3,0)</f>
        <v>12707.344999999999</v>
      </c>
      <c r="P38" s="19">
        <f>'[2]APRIL 2017'!$B131</f>
        <v>28454.400000000045</v>
      </c>
      <c r="Q38" s="19">
        <f t="shared" si="10"/>
        <v>4800.0000000000082</v>
      </c>
      <c r="R38" s="19">
        <f t="shared" si="11"/>
        <v>200.00000000000034</v>
      </c>
      <c r="S38" s="19">
        <f t="shared" si="12"/>
        <v>4173.3120000000072</v>
      </c>
      <c r="T38" s="19">
        <f>'[2]APRIL 2017'!$C131</f>
        <v>1818.5450000000017</v>
      </c>
      <c r="U38" s="15"/>
      <c r="V38" s="16">
        <v>29</v>
      </c>
      <c r="W38" s="17">
        <f t="shared" si="41"/>
        <v>42884</v>
      </c>
      <c r="X38" s="18">
        <f>VLOOKUP(W38,'Net_Schedule &amp; Net_Actual'!$A$1:$C$2107,2,0)</f>
        <v>14790.432000000001</v>
      </c>
      <c r="Y38" s="18">
        <f>VLOOKUP(W38,'Net_Schedule &amp; Net_Actual'!$A$1:$C$2107,3,0)</f>
        <v>14860.873</v>
      </c>
      <c r="Z38" s="19">
        <f>'[2]MAY 2017'!$B131</f>
        <v>28800</v>
      </c>
      <c r="AA38" s="19">
        <f t="shared" si="13"/>
        <v>4858.2995951417006</v>
      </c>
      <c r="AB38" s="19">
        <f t="shared" si="14"/>
        <v>202.42914979757086</v>
      </c>
      <c r="AC38" s="19">
        <f t="shared" si="15"/>
        <v>4224</v>
      </c>
      <c r="AD38" s="19">
        <f>'[2]MAY 2017'!$C131</f>
        <v>2361.1325000000015</v>
      </c>
      <c r="AE38" s="15"/>
      <c r="AF38" s="16">
        <v>29</v>
      </c>
      <c r="AG38" s="17">
        <f t="shared" si="42"/>
        <v>42915</v>
      </c>
      <c r="AH38" s="18">
        <f>VLOOKUP(AG38,'Net_Schedule &amp; Net_Actual'!$A$1:$C$2107,2,0)</f>
        <v>20378.505000000001</v>
      </c>
      <c r="AI38" s="18">
        <f>VLOOKUP(AG38,'Net_Schedule &amp; Net_Actual'!$A$1:$C$2107,3,0)</f>
        <v>20529.018</v>
      </c>
      <c r="AJ38" s="19">
        <f>'[2]JUNE 2017'!$B131</f>
        <v>28800</v>
      </c>
      <c r="AK38" s="19">
        <f t="shared" si="16"/>
        <v>4858.2995951417006</v>
      </c>
      <c r="AL38" s="19">
        <f t="shared" si="17"/>
        <v>202.42914979757086</v>
      </c>
      <c r="AM38" s="19">
        <f t="shared" si="18"/>
        <v>4224</v>
      </c>
      <c r="AN38" s="19">
        <f>'[2]JUNE 2017'!$C131</f>
        <v>3093.3599999999969</v>
      </c>
      <c r="AO38" s="15"/>
      <c r="AP38" s="16">
        <v>29</v>
      </c>
      <c r="AQ38" s="17">
        <f t="shared" si="43"/>
        <v>42945</v>
      </c>
      <c r="AR38" s="18">
        <f>VLOOKUP(AQ38,'Net_Schedule &amp; Net_Actual'!$A$1:$C$2107,2,0)</f>
        <v>21094.891</v>
      </c>
      <c r="AS38" s="18">
        <f>VLOOKUP(AQ38,'Net_Schedule &amp; Net_Actual'!$A$1:$C$2107,3,0)</f>
        <v>21558.400000000001</v>
      </c>
      <c r="AT38" s="19">
        <f>'[2]JULY 2017'!$B131</f>
        <v>28800</v>
      </c>
      <c r="AU38" s="19">
        <f t="shared" si="19"/>
        <v>4858.2995951417006</v>
      </c>
      <c r="AV38" s="19">
        <f t="shared" si="20"/>
        <v>202.42914979757086</v>
      </c>
      <c r="AW38" s="19">
        <f t="shared" si="21"/>
        <v>4224</v>
      </c>
      <c r="AX38" s="19">
        <f>'[2]JULY 2017'!$C131</f>
        <v>3093.3599999999969</v>
      </c>
      <c r="AY38" s="15"/>
      <c r="AZ38" s="16">
        <v>29</v>
      </c>
      <c r="BA38" s="17">
        <f t="shared" si="44"/>
        <v>42976</v>
      </c>
      <c r="BB38" s="18">
        <f>VLOOKUP(BA38,'Net_Schedule &amp; Net_Actual'!$A$1:$C$2107,2,0)</f>
        <v>20935.935000000001</v>
      </c>
      <c r="BC38" s="18">
        <f>VLOOKUP(BA38,'Net_Schedule &amp; Net_Actual'!$A$1:$C$2107,3,0)</f>
        <v>21466.835999999999</v>
      </c>
      <c r="BD38" s="19">
        <f>'[2]AUGUST 2017'!$B131</f>
        <v>31680</v>
      </c>
      <c r="BE38" s="19">
        <f t="shared" si="0"/>
        <v>5280</v>
      </c>
      <c r="BF38" s="19">
        <f t="shared" si="22"/>
        <v>220</v>
      </c>
      <c r="BG38" s="19">
        <f t="shared" si="23"/>
        <v>4590.6432000000004</v>
      </c>
      <c r="BH38" s="19">
        <f>'[2]AUGUST 2017'!$C131</f>
        <v>3093.3599999999969</v>
      </c>
      <c r="BI38" s="15"/>
      <c r="BJ38" s="16">
        <v>29</v>
      </c>
      <c r="BK38" s="17">
        <f t="shared" si="45"/>
        <v>43007</v>
      </c>
      <c r="BL38" s="18">
        <f>VLOOKUP(BK38,'Net_Schedule &amp; Net_Actual'!$A$1:$C$2107,2,0)</f>
        <v>20916.587</v>
      </c>
      <c r="BM38" s="18">
        <f>VLOOKUP(BK38,'Net_Schedule &amp; Net_Actual'!$A$1:$C$2107,3,0)</f>
        <v>21388.945</v>
      </c>
      <c r="BN38" s="19">
        <f>'[2]SEPTEMBER 2017'!$B130</f>
        <v>31680</v>
      </c>
      <c r="BO38" s="19">
        <f t="shared" si="1"/>
        <v>5280</v>
      </c>
      <c r="BP38" s="19">
        <f t="shared" si="24"/>
        <v>220</v>
      </c>
      <c r="BQ38" s="19">
        <f t="shared" si="25"/>
        <v>4590.6432000000004</v>
      </c>
      <c r="BR38" s="19">
        <f>'[2]SEPTEMBER 2017'!$C130</f>
        <v>3093.5999999999949</v>
      </c>
      <c r="BS38" s="15"/>
      <c r="BT38" s="16">
        <v>29</v>
      </c>
      <c r="BU38" s="17">
        <f t="shared" si="46"/>
        <v>43037</v>
      </c>
      <c r="BV38" s="18">
        <f>VLOOKUP(BU38,'Net_Schedule &amp; Net_Actual'!$A$1:$C$2107,2,0)</f>
        <v>12532.272999999999</v>
      </c>
      <c r="BW38" s="18">
        <f>VLOOKUP(BU38,'Net_Schedule &amp; Net_Actual'!$A$1:$C$2107,3,0)</f>
        <v>12871.927</v>
      </c>
      <c r="BX38" s="19">
        <f>'[2]OCTOBER 2017'!$B131</f>
        <v>31680</v>
      </c>
      <c r="BY38" s="19">
        <f t="shared" si="2"/>
        <v>5280</v>
      </c>
      <c r="BZ38" s="19">
        <f t="shared" si="26"/>
        <v>220</v>
      </c>
      <c r="CA38" s="19">
        <f t="shared" si="27"/>
        <v>4590.6432000000004</v>
      </c>
      <c r="CB38" s="19">
        <f>'[2]OCTOBER 2017'!$C131</f>
        <v>1877.3549999999996</v>
      </c>
      <c r="CC38" s="15"/>
      <c r="CD38" s="16">
        <v>29</v>
      </c>
      <c r="CE38" s="17">
        <f t="shared" si="47"/>
        <v>43068</v>
      </c>
      <c r="CF38" s="18">
        <f>VLOOKUP(CE38,'Net_Schedule &amp; Net_Actual'!$A$1:$C$2107,2,0)</f>
        <v>7624.5280000000002</v>
      </c>
      <c r="CG38" s="18">
        <f>VLOOKUP(CE38,'Net_Schedule &amp; Net_Actual'!$A$1:$C$2107,3,0)</f>
        <v>7768.2730000000001</v>
      </c>
      <c r="CH38" s="19">
        <f>'[2]NOVEMBER 2017'!$B131</f>
        <v>26400</v>
      </c>
      <c r="CI38" s="19">
        <f t="shared" si="3"/>
        <v>4453.4412955465586</v>
      </c>
      <c r="CJ38" s="19">
        <f t="shared" si="28"/>
        <v>185.56005398110662</v>
      </c>
      <c r="CK38" s="19">
        <f t="shared" si="29"/>
        <v>3872</v>
      </c>
      <c r="CL38" s="19">
        <f>'[2]NOVEMBER 2017'!$C131</f>
        <v>1117.4099999999999</v>
      </c>
      <c r="CM38" s="15"/>
      <c r="CN38" s="16">
        <v>29</v>
      </c>
      <c r="CO38" s="17">
        <f t="shared" si="48"/>
        <v>43098</v>
      </c>
      <c r="CP38" s="18">
        <f>VLOOKUP(CO38,'Net_Schedule &amp; Net_Actual'!$A$1:$C$2107,2,0)</f>
        <v>5047.9229999999998</v>
      </c>
      <c r="CQ38" s="18">
        <f>VLOOKUP(CO38,'Net_Schedule &amp; Net_Actual'!$A$1:$C$2107,3,0)</f>
        <v>4995.491</v>
      </c>
      <c r="CR38" s="19">
        <f>[2]Summary!$S32</f>
        <v>26400</v>
      </c>
      <c r="CS38" s="19">
        <f t="shared" si="4"/>
        <v>4453.4412955465586</v>
      </c>
      <c r="CT38" s="19">
        <f t="shared" si="30"/>
        <v>185.56005398110662</v>
      </c>
      <c r="CU38" s="19">
        <f t="shared" si="31"/>
        <v>3872</v>
      </c>
      <c r="CV38" s="19">
        <f>[2]Summary!$T32</f>
        <v>779.01250000000016</v>
      </c>
      <c r="CW38" s="15"/>
      <c r="CX38" s="16">
        <v>29</v>
      </c>
      <c r="CY38" s="17">
        <f t="shared" si="49"/>
        <v>43129</v>
      </c>
      <c r="CZ38" s="18">
        <f>VLOOKUP(CY38,'Net_Schedule &amp; Net_Actual'!$A$1:$C$2107,2,0)</f>
        <v>4767.3969999999999</v>
      </c>
      <c r="DA38" s="18">
        <f>VLOOKUP(CY38,'Net_Schedule &amp; Net_Actual'!$A$1:$C$2107,3,0)</f>
        <v>4788.509</v>
      </c>
      <c r="DB38" s="19">
        <f>'[2]JANUARY 2018'!$B132</f>
        <v>26400</v>
      </c>
      <c r="DC38" s="19">
        <f t="shared" si="5"/>
        <v>4453.4412955465586</v>
      </c>
      <c r="DD38" s="19">
        <f t="shared" si="32"/>
        <v>185.56005398110662</v>
      </c>
      <c r="DE38" s="19">
        <f t="shared" si="33"/>
        <v>3872</v>
      </c>
      <c r="DF38" s="19">
        <f>'[2]JANUARY 2018'!$C132</f>
        <v>700.51749999999993</v>
      </c>
      <c r="DG38" s="15"/>
      <c r="DH38" s="16"/>
      <c r="DI38" s="17"/>
      <c r="DJ38" s="18"/>
      <c r="DK38" s="18"/>
      <c r="DL38" s="19"/>
      <c r="DM38" s="19"/>
      <c r="DN38" s="19"/>
      <c r="DO38" s="19">
        <f t="shared" si="35"/>
        <v>0</v>
      </c>
      <c r="DP38" s="19"/>
      <c r="DQ38" s="15"/>
      <c r="DR38" s="16">
        <v>29</v>
      </c>
      <c r="DS38" s="17">
        <f t="shared" si="51"/>
        <v>43188</v>
      </c>
      <c r="DT38" s="18">
        <f>VLOOKUP(DS38,'Net_Schedule &amp; Net_Actual'!$A$1:$C$2107,2,0)</f>
        <v>5713.5439999999999</v>
      </c>
      <c r="DU38" s="18">
        <f>VLOOKUP(DS38,'Net_Schedule &amp; Net_Actual'!$A$1:$C$2107,3,0)</f>
        <v>5881.527</v>
      </c>
      <c r="DV38" s="19">
        <f>[2]Summary!$Y32</f>
        <v>31299.840000000062</v>
      </c>
      <c r="DW38" s="19">
        <f t="shared" si="36"/>
        <v>5280.0000000000109</v>
      </c>
      <c r="DX38" s="19">
        <f t="shared" si="37"/>
        <v>220.00000000000045</v>
      </c>
      <c r="DY38" s="19">
        <f t="shared" si="38"/>
        <v>4590.6432000000095</v>
      </c>
      <c r="DZ38" s="19">
        <f>[2]Summary!$Z32</f>
        <v>816.5074999999996</v>
      </c>
    </row>
    <row r="39" spans="1:130" ht="15.95" customHeight="1" x14ac:dyDescent="0.2">
      <c r="A39" s="15"/>
      <c r="B39" s="16">
        <v>30</v>
      </c>
      <c r="C39" s="17">
        <f t="shared" si="39"/>
        <v>42824</v>
      </c>
      <c r="D39" s="18">
        <f>VLOOKUP(C39,'Net_Schedule &amp; Net_Actual'!$A$1:$C$2107,2,0)</f>
        <v>9879.7999999999993</v>
      </c>
      <c r="E39" s="18">
        <f>VLOOKUP(C39,'Net_Schedule &amp; Net_Actual'!$A$1:$C$2107,3,0)</f>
        <v>9663.6360000000004</v>
      </c>
      <c r="F39" s="19">
        <f>[1]Sheet1!$B132</f>
        <v>23712</v>
      </c>
      <c r="G39" s="19">
        <f t="shared" si="7"/>
        <v>4000.0000000000005</v>
      </c>
      <c r="H39" s="19">
        <f t="shared" si="8"/>
        <v>166.66666666666669</v>
      </c>
      <c r="I39" s="19">
        <f t="shared" si="9"/>
        <v>3477.76</v>
      </c>
      <c r="J39" s="19">
        <f>[1]Sheet1!$C132</f>
        <v>1159.2399999999986</v>
      </c>
      <c r="K39" s="15"/>
      <c r="L39" s="16">
        <v>30</v>
      </c>
      <c r="M39" s="17">
        <f t="shared" si="40"/>
        <v>42855</v>
      </c>
      <c r="N39" s="18">
        <f>VLOOKUP(M39,'Net_Schedule &amp; Net_Actual'!$A$1:$C$2107,2,0)</f>
        <v>12922.196</v>
      </c>
      <c r="O39" s="18">
        <f>VLOOKUP(M39,'Net_Schedule &amp; Net_Actual'!$A$1:$C$2107,3,0)</f>
        <v>12841.817999999999</v>
      </c>
      <c r="P39" s="19">
        <f>'[2]APRIL 2017'!$B132</f>
        <v>28454.400000000045</v>
      </c>
      <c r="Q39" s="19">
        <f t="shared" si="10"/>
        <v>4800.0000000000082</v>
      </c>
      <c r="R39" s="19">
        <f t="shared" si="11"/>
        <v>200.00000000000034</v>
      </c>
      <c r="S39" s="19">
        <f t="shared" si="12"/>
        <v>4173.3120000000072</v>
      </c>
      <c r="T39" s="19">
        <f>'[2]APRIL 2017'!$C132</f>
        <v>1876.5100000000016</v>
      </c>
      <c r="U39" s="15"/>
      <c r="V39" s="16">
        <v>30</v>
      </c>
      <c r="W39" s="17">
        <f t="shared" si="41"/>
        <v>42885</v>
      </c>
      <c r="X39" s="18">
        <f>VLOOKUP(W39,'Net_Schedule &amp; Net_Actual'!$A$1:$C$2107,2,0)</f>
        <v>16149.509</v>
      </c>
      <c r="Y39" s="18">
        <f>VLOOKUP(W39,'Net_Schedule &amp; Net_Actual'!$A$1:$C$2107,3,0)</f>
        <v>16208.073</v>
      </c>
      <c r="Z39" s="19">
        <f>'[2]MAY 2017'!$B132</f>
        <v>28800</v>
      </c>
      <c r="AA39" s="19">
        <f t="shared" si="13"/>
        <v>4858.2995951417006</v>
      </c>
      <c r="AB39" s="19">
        <f t="shared" si="14"/>
        <v>202.42914979757086</v>
      </c>
      <c r="AC39" s="19">
        <f t="shared" si="15"/>
        <v>4224</v>
      </c>
      <c r="AD39" s="19">
        <f>'[2]MAY 2017'!$C132</f>
        <v>2473.4200000000005</v>
      </c>
      <c r="AE39" s="15"/>
      <c r="AF39" s="16">
        <v>30</v>
      </c>
      <c r="AG39" s="17">
        <f t="shared" si="42"/>
        <v>42916</v>
      </c>
      <c r="AH39" s="18">
        <f>VLOOKUP(AG39,'Net_Schedule &amp; Net_Actual'!$A$1:$C$2107,2,0)</f>
        <v>19179.695</v>
      </c>
      <c r="AI39" s="18">
        <f>VLOOKUP(AG39,'Net_Schedule &amp; Net_Actual'!$A$1:$C$2107,3,0)</f>
        <v>19574.327000000001</v>
      </c>
      <c r="AJ39" s="19">
        <f>'[2]JUNE 2017'!$B132</f>
        <v>28800</v>
      </c>
      <c r="AK39" s="19">
        <f t="shared" si="16"/>
        <v>4858.2995951417006</v>
      </c>
      <c r="AL39" s="19">
        <f t="shared" si="17"/>
        <v>202.42914979757086</v>
      </c>
      <c r="AM39" s="19">
        <f t="shared" si="18"/>
        <v>4224</v>
      </c>
      <c r="AN39" s="19">
        <f>'[2]JUNE 2017'!$C132</f>
        <v>3093.3599999999969</v>
      </c>
      <c r="AO39" s="15"/>
      <c r="AP39" s="16">
        <v>30</v>
      </c>
      <c r="AQ39" s="17">
        <f t="shared" si="43"/>
        <v>42946</v>
      </c>
      <c r="AR39" s="18">
        <f>VLOOKUP(AQ39,'Net_Schedule &amp; Net_Actual'!$A$1:$C$2107,2,0)</f>
        <v>28224.308000000001</v>
      </c>
      <c r="AS39" s="18">
        <f>VLOOKUP(AQ39,'Net_Schedule &amp; Net_Actual'!$A$1:$C$2107,3,0)</f>
        <v>28653.82</v>
      </c>
      <c r="AT39" s="19">
        <f>'[2]JULY 2017'!$B132</f>
        <v>28800</v>
      </c>
      <c r="AU39" s="19">
        <f t="shared" si="19"/>
        <v>4858.2995951417006</v>
      </c>
      <c r="AV39" s="19">
        <f t="shared" si="20"/>
        <v>202.42914979757086</v>
      </c>
      <c r="AW39" s="19">
        <f t="shared" si="21"/>
        <v>4224</v>
      </c>
      <c r="AX39" s="19">
        <f>'[2]JULY 2017'!$C132</f>
        <v>4222.08</v>
      </c>
      <c r="AY39" s="15"/>
      <c r="AZ39" s="16">
        <v>30</v>
      </c>
      <c r="BA39" s="17">
        <f t="shared" si="44"/>
        <v>42977</v>
      </c>
      <c r="BB39" s="18">
        <f>VLOOKUP(BA39,'Net_Schedule &amp; Net_Actual'!$A$1:$C$2107,2,0)</f>
        <v>20938.748</v>
      </c>
      <c r="BC39" s="18">
        <f>VLOOKUP(BA39,'Net_Schedule &amp; Net_Actual'!$A$1:$C$2107,3,0)</f>
        <v>21515.054</v>
      </c>
      <c r="BD39" s="19">
        <f>'[2]AUGUST 2017'!$B132</f>
        <v>31680</v>
      </c>
      <c r="BE39" s="19">
        <f t="shared" si="0"/>
        <v>5280</v>
      </c>
      <c r="BF39" s="19">
        <f t="shared" si="22"/>
        <v>220</v>
      </c>
      <c r="BG39" s="19">
        <f t="shared" si="23"/>
        <v>4590.6432000000004</v>
      </c>
      <c r="BH39" s="19">
        <f>'[2]AUGUST 2017'!$C132</f>
        <v>3093.3599999999969</v>
      </c>
      <c r="BI39" s="15"/>
      <c r="BJ39" s="16">
        <v>30</v>
      </c>
      <c r="BK39" s="17">
        <f t="shared" si="45"/>
        <v>43008</v>
      </c>
      <c r="BL39" s="18">
        <f>VLOOKUP(BK39,'Net_Schedule &amp; Net_Actual'!$A$1:$C$2107,2,0)</f>
        <v>20986.611000000001</v>
      </c>
      <c r="BM39" s="18">
        <f>VLOOKUP(BK39,'Net_Schedule &amp; Net_Actual'!$A$1:$C$2107,3,0)</f>
        <v>21421.236000000001</v>
      </c>
      <c r="BN39" s="19">
        <f>'[2]SEPTEMBER 2017'!$B131</f>
        <v>31680</v>
      </c>
      <c r="BO39" s="19">
        <f t="shared" si="1"/>
        <v>5280</v>
      </c>
      <c r="BP39" s="19">
        <f t="shared" si="24"/>
        <v>220</v>
      </c>
      <c r="BQ39" s="19">
        <f t="shared" si="25"/>
        <v>4590.6432000000004</v>
      </c>
      <c r="BR39" s="19">
        <f>'[2]SEPTEMBER 2017'!$C131</f>
        <v>3093.5999999999949</v>
      </c>
      <c r="BS39" s="15"/>
      <c r="BT39" s="16">
        <v>30</v>
      </c>
      <c r="BU39" s="17">
        <f t="shared" si="46"/>
        <v>43038</v>
      </c>
      <c r="BV39" s="18">
        <f>VLOOKUP(BU39,'Net_Schedule &amp; Net_Actual'!$A$1:$C$2107,2,0)</f>
        <v>13930.338</v>
      </c>
      <c r="BW39" s="18">
        <f>VLOOKUP(BU39,'Net_Schedule &amp; Net_Actual'!$A$1:$C$2107,3,0)</f>
        <v>13905.817999999999</v>
      </c>
      <c r="BX39" s="19">
        <f>'[2]OCTOBER 2017'!$B132</f>
        <v>31680</v>
      </c>
      <c r="BY39" s="19">
        <f t="shared" si="2"/>
        <v>5280</v>
      </c>
      <c r="BZ39" s="19">
        <f t="shared" si="26"/>
        <v>220</v>
      </c>
      <c r="CA39" s="19">
        <f t="shared" si="27"/>
        <v>4590.6432000000004</v>
      </c>
      <c r="CB39" s="19">
        <f>'[2]OCTOBER 2017'!$C132</f>
        <v>2044.8124999999986</v>
      </c>
      <c r="CC39" s="15"/>
      <c r="CD39" s="16">
        <v>30</v>
      </c>
      <c r="CE39" s="17">
        <f t="shared" si="47"/>
        <v>43069</v>
      </c>
      <c r="CF39" s="18">
        <f>VLOOKUP(CE39,'Net_Schedule &amp; Net_Actual'!$A$1:$C$2107,2,0)</f>
        <v>7360.8819999999996</v>
      </c>
      <c r="CG39" s="18">
        <f>VLOOKUP(CE39,'Net_Schedule &amp; Net_Actual'!$A$1:$C$2107,3,0)</f>
        <v>7451.6360000000004</v>
      </c>
      <c r="CH39" s="19">
        <f>'[2]NOVEMBER 2017'!$B132</f>
        <v>26400</v>
      </c>
      <c r="CI39" s="19">
        <f t="shared" si="3"/>
        <v>4453.4412955465586</v>
      </c>
      <c r="CJ39" s="19">
        <f t="shared" si="28"/>
        <v>185.56005398110662</v>
      </c>
      <c r="CK39" s="19">
        <f t="shared" si="29"/>
        <v>3872</v>
      </c>
      <c r="CL39" s="19">
        <f>'[2]NOVEMBER 2017'!$C132</f>
        <v>1078.7699999999995</v>
      </c>
      <c r="CM39" s="15"/>
      <c r="CN39" s="16">
        <v>30</v>
      </c>
      <c r="CO39" s="17">
        <f t="shared" si="48"/>
        <v>43099</v>
      </c>
      <c r="CP39" s="18">
        <f>VLOOKUP(CO39,'Net_Schedule &amp; Net_Actual'!$A$1:$C$2107,2,0)</f>
        <v>5134.2380000000003</v>
      </c>
      <c r="CQ39" s="18">
        <f>VLOOKUP(CO39,'Net_Schedule &amp; Net_Actual'!$A$1:$C$2107,3,0)</f>
        <v>5098.3270000000002</v>
      </c>
      <c r="CR39" s="19">
        <f>[2]Summary!$S33</f>
        <v>26400</v>
      </c>
      <c r="CS39" s="19">
        <f t="shared" si="4"/>
        <v>4453.4412955465586</v>
      </c>
      <c r="CT39" s="19">
        <f t="shared" si="30"/>
        <v>185.56005398110662</v>
      </c>
      <c r="CU39" s="19">
        <f t="shared" si="31"/>
        <v>3872</v>
      </c>
      <c r="CV39" s="19">
        <f>[2]Summary!$T33</f>
        <v>752.43000000000018</v>
      </c>
      <c r="CW39" s="15"/>
      <c r="CX39" s="16">
        <v>30</v>
      </c>
      <c r="CY39" s="17">
        <f t="shared" si="49"/>
        <v>43130</v>
      </c>
      <c r="CZ39" s="18">
        <f>VLOOKUP(CY39,'Net_Schedule &amp; Net_Actual'!$A$1:$C$2107,2,0)</f>
        <v>3658.3020000000001</v>
      </c>
      <c r="DA39" s="18">
        <f>VLOOKUP(CY39,'Net_Schedule &amp; Net_Actual'!$A$1:$C$2107,3,0)</f>
        <v>3679.2</v>
      </c>
      <c r="DB39" s="19">
        <f>'[2]JANUARY 2018'!$B133</f>
        <v>26400</v>
      </c>
      <c r="DC39" s="19">
        <f t="shared" si="5"/>
        <v>4453.4412955465586</v>
      </c>
      <c r="DD39" s="19">
        <f t="shared" si="32"/>
        <v>185.56005398110662</v>
      </c>
      <c r="DE39" s="19">
        <f t="shared" si="33"/>
        <v>3872</v>
      </c>
      <c r="DF39" s="19">
        <f>'[2]JANUARY 2018'!$C133</f>
        <v>543.84749999999997</v>
      </c>
      <c r="DG39" s="15"/>
      <c r="DH39" s="16"/>
      <c r="DI39" s="17"/>
      <c r="DJ39" s="18"/>
      <c r="DK39" s="18"/>
      <c r="DL39" s="19"/>
      <c r="DM39" s="19"/>
      <c r="DN39" s="19"/>
      <c r="DO39" s="19">
        <f t="shared" si="35"/>
        <v>0</v>
      </c>
      <c r="DP39" s="19"/>
      <c r="DQ39" s="15"/>
      <c r="DR39" s="16">
        <v>30</v>
      </c>
      <c r="DS39" s="17">
        <f t="shared" si="51"/>
        <v>43189</v>
      </c>
      <c r="DT39" s="18">
        <f>VLOOKUP(DS39,'Net_Schedule &amp; Net_Actual'!$A$1:$C$2107,2,0)</f>
        <v>6816.7349999999997</v>
      </c>
      <c r="DU39" s="18">
        <f>VLOOKUP(DS39,'Net_Schedule &amp; Net_Actual'!$A$1:$C$2107,3,0)</f>
        <v>6708.8729999999996</v>
      </c>
      <c r="DV39" s="19">
        <f>[2]Summary!$Y33</f>
        <v>31299.840000000062</v>
      </c>
      <c r="DW39" s="19">
        <f t="shared" si="36"/>
        <v>5280.0000000000109</v>
      </c>
      <c r="DX39" s="19">
        <f t="shared" si="37"/>
        <v>220.00000000000045</v>
      </c>
      <c r="DY39" s="19">
        <f t="shared" si="38"/>
        <v>4590.6432000000095</v>
      </c>
      <c r="DZ39" s="19">
        <f>[2]Summary!$Z33</f>
        <v>1009.2524999999998</v>
      </c>
    </row>
    <row r="40" spans="1:130" ht="15.95" customHeight="1" x14ac:dyDescent="0.2">
      <c r="A40" s="15"/>
      <c r="B40" s="42">
        <v>31</v>
      </c>
      <c r="C40" s="43">
        <f t="shared" si="39"/>
        <v>42825</v>
      </c>
      <c r="D40" s="18">
        <f>VLOOKUP(C40,'Net_Schedule &amp; Net_Actual'!$A$1:$C$2107,2,0)</f>
        <v>9838.3469999999998</v>
      </c>
      <c r="E40" s="18">
        <f>VLOOKUP(C40,'Net_Schedule &amp; Net_Actual'!$A$1:$C$2107,3,0)</f>
        <v>10901.853999999999</v>
      </c>
      <c r="F40" s="44">
        <f>[1]Sheet1!$B133</f>
        <v>23712</v>
      </c>
      <c r="G40" s="44">
        <f t="shared" si="7"/>
        <v>4000.0000000000005</v>
      </c>
      <c r="H40" s="19">
        <f t="shared" si="8"/>
        <v>166.66666666666669</v>
      </c>
      <c r="I40" s="19">
        <f t="shared" si="9"/>
        <v>3477.76</v>
      </c>
      <c r="J40" s="44">
        <f>[1]Sheet1!$C133</f>
        <v>1452.6649999999988</v>
      </c>
      <c r="K40" s="15"/>
      <c r="L40" s="42"/>
      <c r="M40" s="43"/>
      <c r="N40" s="18"/>
      <c r="O40" s="18"/>
      <c r="P40" s="44">
        <v>0</v>
      </c>
      <c r="Q40" s="44">
        <f t="shared" si="10"/>
        <v>0</v>
      </c>
      <c r="R40" s="19">
        <f t="shared" si="11"/>
        <v>0</v>
      </c>
      <c r="S40" s="19">
        <f t="shared" si="12"/>
        <v>0</v>
      </c>
      <c r="T40" s="44">
        <v>0</v>
      </c>
      <c r="U40" s="15"/>
      <c r="V40" s="42">
        <v>31</v>
      </c>
      <c r="W40" s="43">
        <f t="shared" si="41"/>
        <v>42886</v>
      </c>
      <c r="X40" s="18">
        <f>VLOOKUP(W40,'Net_Schedule &amp; Net_Actual'!$A$1:$C$2107,2,0)</f>
        <v>16107.682000000001</v>
      </c>
      <c r="Y40" s="18">
        <f>VLOOKUP(W40,'Net_Schedule &amp; Net_Actual'!$A$1:$C$2107,3,0)</f>
        <v>16208.509</v>
      </c>
      <c r="Z40" s="44">
        <f>'[2]MAY 2017'!$B133</f>
        <v>28800</v>
      </c>
      <c r="AA40" s="44">
        <f t="shared" si="13"/>
        <v>4858.2995951417006</v>
      </c>
      <c r="AB40" s="19">
        <f t="shared" si="14"/>
        <v>202.42914979757086</v>
      </c>
      <c r="AC40" s="19">
        <f t="shared" si="15"/>
        <v>4224</v>
      </c>
      <c r="AD40" s="44">
        <f>'[2]MAY 2017'!$C133</f>
        <v>2364.7449999999972</v>
      </c>
      <c r="AE40" s="15"/>
      <c r="AF40" s="42"/>
      <c r="AG40" s="43"/>
      <c r="AH40" s="18"/>
      <c r="AI40" s="18"/>
      <c r="AJ40" s="44"/>
      <c r="AK40" s="44">
        <f t="shared" si="16"/>
        <v>0</v>
      </c>
      <c r="AL40" s="19">
        <f t="shared" si="17"/>
        <v>0</v>
      </c>
      <c r="AM40" s="19">
        <f t="shared" si="18"/>
        <v>0</v>
      </c>
      <c r="AN40" s="44"/>
      <c r="AO40" s="15"/>
      <c r="AP40" s="42">
        <v>31</v>
      </c>
      <c r="AQ40" s="43">
        <f t="shared" si="43"/>
        <v>42947</v>
      </c>
      <c r="AR40" s="18">
        <f>VLOOKUP(AQ40,'Net_Schedule &amp; Net_Actual'!$A$1:$C$2107,2,0)</f>
        <v>23020.768</v>
      </c>
      <c r="AS40" s="18">
        <f>VLOOKUP(AQ40,'Net_Schedule &amp; Net_Actual'!$A$1:$C$2107,3,0)</f>
        <v>23199.927</v>
      </c>
      <c r="AT40" s="44">
        <f>'[2]JULY 2017'!$B133</f>
        <v>28800</v>
      </c>
      <c r="AU40" s="44">
        <f t="shared" si="19"/>
        <v>4858.2995951417006</v>
      </c>
      <c r="AV40" s="19">
        <f t="shared" si="20"/>
        <v>202.42914979757086</v>
      </c>
      <c r="AW40" s="19">
        <f t="shared" si="21"/>
        <v>4224</v>
      </c>
      <c r="AX40" s="44">
        <f>'[2]JULY 2017'!$C133</f>
        <v>3375.5399999999968</v>
      </c>
      <c r="AY40" s="15"/>
      <c r="AZ40" s="42">
        <v>31</v>
      </c>
      <c r="BA40" s="43">
        <f t="shared" si="44"/>
        <v>42978</v>
      </c>
      <c r="BB40" s="18">
        <f>VLOOKUP(BA40,'Net_Schedule &amp; Net_Actual'!$A$1:$C$2107,2,0)</f>
        <v>20266.597000000002</v>
      </c>
      <c r="BC40" s="18">
        <f>VLOOKUP(BA40,'Net_Schedule &amp; Net_Actual'!$A$1:$C$2107,3,0)</f>
        <v>20611.562999999998</v>
      </c>
      <c r="BD40" s="44">
        <f>'[2]AUGUST 2017'!$B133</f>
        <v>31680</v>
      </c>
      <c r="BE40" s="44">
        <f t="shared" si="0"/>
        <v>5280</v>
      </c>
      <c r="BF40" s="19">
        <f t="shared" si="22"/>
        <v>220</v>
      </c>
      <c r="BG40" s="19">
        <f t="shared" si="23"/>
        <v>4590.6432000000004</v>
      </c>
      <c r="BH40" s="44">
        <f>'[2]AUGUST 2017'!$C133</f>
        <v>2992.5199999999936</v>
      </c>
      <c r="BI40" s="15"/>
      <c r="BJ40" s="42"/>
      <c r="BK40" s="43"/>
      <c r="BL40" s="18"/>
      <c r="BM40" s="18"/>
      <c r="BN40" s="44"/>
      <c r="BO40" s="44">
        <f t="shared" si="1"/>
        <v>0</v>
      </c>
      <c r="BP40" s="19">
        <f t="shared" si="24"/>
        <v>0</v>
      </c>
      <c r="BQ40" s="19">
        <f t="shared" si="25"/>
        <v>0</v>
      </c>
      <c r="BR40" s="44"/>
      <c r="BS40" s="15"/>
      <c r="BT40" s="42">
        <v>31</v>
      </c>
      <c r="BU40" s="43">
        <f t="shared" si="46"/>
        <v>43039</v>
      </c>
      <c r="BV40" s="18">
        <f>VLOOKUP(BU40,'Net_Schedule &amp; Net_Actual'!$A$1:$C$2107,2,0)</f>
        <v>12523.199000000001</v>
      </c>
      <c r="BW40" s="18">
        <f>VLOOKUP(BU40,'Net_Schedule &amp; Net_Actual'!$A$1:$C$2107,3,0)</f>
        <v>12372.582</v>
      </c>
      <c r="BX40" s="44">
        <f>'[2]OCTOBER 2017'!$B133</f>
        <v>31680</v>
      </c>
      <c r="BY40" s="44">
        <f t="shared" si="2"/>
        <v>5280</v>
      </c>
      <c r="BZ40" s="19">
        <f t="shared" si="26"/>
        <v>220</v>
      </c>
      <c r="CA40" s="19">
        <f t="shared" si="27"/>
        <v>4590.6432000000004</v>
      </c>
      <c r="CB40" s="44">
        <f>'[2]OCTOBER 2017'!$C133</f>
        <v>1826.3549999999987</v>
      </c>
      <c r="CC40" s="15"/>
      <c r="CD40" s="42"/>
      <c r="CE40" s="43"/>
      <c r="CF40" s="18"/>
      <c r="CG40" s="18"/>
      <c r="CH40" s="44"/>
      <c r="CI40" s="44"/>
      <c r="CJ40" s="19"/>
      <c r="CK40" s="19">
        <f t="shared" si="29"/>
        <v>0</v>
      </c>
      <c r="CL40" s="44"/>
      <c r="CM40" s="15"/>
      <c r="CN40" s="42">
        <v>31</v>
      </c>
      <c r="CO40" s="43">
        <f t="shared" si="48"/>
        <v>43100</v>
      </c>
      <c r="CP40" s="18">
        <f>VLOOKUP(CO40,'Net_Schedule &amp; Net_Actual'!$A$1:$C$2107,2,0)</f>
        <v>4440.5879999999997</v>
      </c>
      <c r="CQ40" s="18">
        <f>VLOOKUP(CO40,'Net_Schedule &amp; Net_Actual'!$A$1:$C$2107,3,0)</f>
        <v>4510.8360000000002</v>
      </c>
      <c r="CR40" s="44">
        <f>[2]Summary!$S34</f>
        <v>26400</v>
      </c>
      <c r="CS40" s="44">
        <f t="shared" si="4"/>
        <v>4453.4412955465586</v>
      </c>
      <c r="CT40" s="19">
        <f t="shared" si="30"/>
        <v>185.56005398110662</v>
      </c>
      <c r="CU40" s="19">
        <f t="shared" si="31"/>
        <v>3872</v>
      </c>
      <c r="CV40" s="44">
        <f>[2]Summary!$T34</f>
        <v>650.76000000000033</v>
      </c>
      <c r="CW40" s="15"/>
      <c r="CX40" s="42">
        <v>31</v>
      </c>
      <c r="CY40" s="43">
        <f t="shared" si="49"/>
        <v>43131</v>
      </c>
      <c r="CZ40" s="18">
        <f>VLOOKUP(CY40,'Net_Schedule &amp; Net_Actual'!$A$1:$C$2107,2,0)</f>
        <v>3969.8960000000002</v>
      </c>
      <c r="DA40" s="18">
        <f>VLOOKUP(CY40,'Net_Schedule &amp; Net_Actual'!$A$1:$C$2107,3,0)</f>
        <v>3941.527</v>
      </c>
      <c r="DB40" s="44">
        <f>'[2]JANUARY 2018'!$B134</f>
        <v>26400</v>
      </c>
      <c r="DC40" s="44">
        <f t="shared" si="5"/>
        <v>4453.4412955465586</v>
      </c>
      <c r="DD40" s="19">
        <f t="shared" si="32"/>
        <v>185.56005398110662</v>
      </c>
      <c r="DE40" s="19">
        <f t="shared" si="33"/>
        <v>3872</v>
      </c>
      <c r="DF40" s="44">
        <f>'[2]JANUARY 2018'!$C134</f>
        <v>581.86500000000001</v>
      </c>
      <c r="DG40" s="15"/>
      <c r="DH40" s="42"/>
      <c r="DI40" s="43"/>
      <c r="DJ40" s="18"/>
      <c r="DK40" s="18"/>
      <c r="DL40" s="44"/>
      <c r="DM40" s="44"/>
      <c r="DN40" s="19"/>
      <c r="DO40" s="19">
        <f t="shared" si="35"/>
        <v>0</v>
      </c>
      <c r="DP40" s="44"/>
      <c r="DQ40" s="15"/>
      <c r="DR40" s="42">
        <v>31</v>
      </c>
      <c r="DS40" s="43">
        <f t="shared" si="51"/>
        <v>43190</v>
      </c>
      <c r="DT40" s="18">
        <f>VLOOKUP(DS40,'Net_Schedule &amp; Net_Actual'!$A$1:$C$2107,2,0)</f>
        <v>6640.1</v>
      </c>
      <c r="DU40" s="18">
        <f>VLOOKUP(DS40,'Net_Schedule &amp; Net_Actual'!$A$1:$C$2107,3,0)</f>
        <v>6201.0910000000003</v>
      </c>
      <c r="DV40" s="44">
        <f>[2]Summary!$Y34</f>
        <v>31299.840000000062</v>
      </c>
      <c r="DW40" s="44">
        <f t="shared" si="36"/>
        <v>5280.0000000000109</v>
      </c>
      <c r="DX40" s="19">
        <f t="shared" si="37"/>
        <v>220.00000000000045</v>
      </c>
      <c r="DY40" s="19">
        <f t="shared" si="38"/>
        <v>4590.6432000000095</v>
      </c>
      <c r="DZ40" s="44">
        <f>[2]Summary!$Z34</f>
        <v>1050.0600000000002</v>
      </c>
    </row>
    <row r="41" spans="1:130" ht="15.95" customHeight="1" thickBot="1" x14ac:dyDescent="0.25">
      <c r="A41" s="15"/>
      <c r="B41" s="45" t="s">
        <v>3</v>
      </c>
      <c r="C41" s="45"/>
      <c r="D41" s="46">
        <f>SUM(D10:D40)</f>
        <v>177582.345</v>
      </c>
      <c r="E41" s="46">
        <f>SUM(E10:E40)</f>
        <v>183399.45400000003</v>
      </c>
      <c r="F41" s="47">
        <f>SUM(F10:F40)</f>
        <v>460012.80000000028</v>
      </c>
      <c r="G41" s="47">
        <f>SUM(G10:G40)</f>
        <v>77600.000000000058</v>
      </c>
      <c r="H41" s="47"/>
      <c r="I41" s="47">
        <f t="shared" ref="I41" si="54">SUM(I10:I40)</f>
        <v>67468.544000000053</v>
      </c>
      <c r="J41" s="47">
        <f>SUM(J10:J40)</f>
        <v>21767.662499999999</v>
      </c>
      <c r="K41" s="15"/>
      <c r="L41" s="45" t="s">
        <v>3</v>
      </c>
      <c r="M41" s="45"/>
      <c r="N41" s="46">
        <f>SUM(N10:N40)</f>
        <v>159364.58200000002</v>
      </c>
      <c r="O41" s="46">
        <f>SUM(O10:O40)</f>
        <v>151001.777</v>
      </c>
      <c r="P41" s="47">
        <f>SUM(P10:P40)</f>
        <v>332442.24000000046</v>
      </c>
      <c r="Q41" s="47">
        <f>SUM(Q10:Q40)</f>
        <v>56080.000000000087</v>
      </c>
      <c r="R41" s="47"/>
      <c r="S41" s="47">
        <f t="shared" ref="S41" si="55">SUM(S10:S40)</f>
        <v>48758.195200000046</v>
      </c>
      <c r="T41" s="47">
        <f t="shared" ref="T41" si="56">SUM(T10:T40)</f>
        <v>23728.905000000006</v>
      </c>
      <c r="U41" s="15"/>
      <c r="V41" s="45" t="s">
        <v>3</v>
      </c>
      <c r="W41" s="45"/>
      <c r="X41" s="46">
        <f>SUM(X10:X40)</f>
        <v>435018.94700000016</v>
      </c>
      <c r="Y41" s="46">
        <f>SUM(Y10:Y40)</f>
        <v>436797.81400000001</v>
      </c>
      <c r="Z41" s="47">
        <f>SUM(Z10:Z40)</f>
        <v>891763.20000000019</v>
      </c>
      <c r="AA41" s="47">
        <f>SUM(AA10:AA40)</f>
        <v>150432.38866396758</v>
      </c>
      <c r="AB41" s="47"/>
      <c r="AC41" s="47">
        <f t="shared" ref="AC41" si="57">SUM(AC10:AC40)</f>
        <v>130791.93600000002</v>
      </c>
      <c r="AD41" s="47">
        <f t="shared" ref="AD41" si="58">SUM(AD10:AD40)</f>
        <v>65582.105000000025</v>
      </c>
      <c r="AE41" s="15"/>
      <c r="AF41" s="45" t="s">
        <v>3</v>
      </c>
      <c r="AG41" s="45"/>
      <c r="AH41" s="46">
        <f>SUM(AH10:AH40)</f>
        <v>531371.12199999997</v>
      </c>
      <c r="AI41" s="46">
        <f>SUM(AI10:AI40)</f>
        <v>537598.24800000002</v>
      </c>
      <c r="AJ41" s="47">
        <f>SUM(AJ10:AJ40)</f>
        <v>864000</v>
      </c>
      <c r="AK41" s="47">
        <f>SUM(AK10:AK40)</f>
        <v>145748.98785425097</v>
      </c>
      <c r="AL41" s="47"/>
      <c r="AM41" s="47">
        <f t="shared" ref="AM41" si="59">SUM(AM10:AM40)</f>
        <v>126720</v>
      </c>
      <c r="AN41" s="47">
        <f t="shared" ref="AN41" si="60">SUM(AN10:AN40)</f>
        <v>79650.932499999995</v>
      </c>
      <c r="AO41" s="15"/>
      <c r="AP41" s="45" t="s">
        <v>3</v>
      </c>
      <c r="AQ41" s="45"/>
      <c r="AR41" s="46">
        <f>SUM(AR10:AR40)</f>
        <v>641343.23499999999</v>
      </c>
      <c r="AS41" s="46">
        <f>SUM(AS10:AS40)</f>
        <v>646179.48600000003</v>
      </c>
      <c r="AT41" s="47">
        <f>SUM(AT10:AT40)</f>
        <v>892800</v>
      </c>
      <c r="AU41" s="47">
        <f>SUM(AU10:AU40)</f>
        <v>150607.28744939266</v>
      </c>
      <c r="AV41" s="47"/>
      <c r="AW41" s="47">
        <f t="shared" ref="AW41" si="61">SUM(AW10:AW40)</f>
        <v>130944</v>
      </c>
      <c r="AX41" s="47">
        <f t="shared" ref="AX41" si="62">SUM(AX10:AX40)</f>
        <v>97305.059999999969</v>
      </c>
      <c r="AY41" s="15"/>
      <c r="AZ41" s="45" t="s">
        <v>3</v>
      </c>
      <c r="BA41" s="45"/>
      <c r="BB41" s="46">
        <f>SUM(BB10:BB40)</f>
        <v>541707.97100000002</v>
      </c>
      <c r="BC41" s="46">
        <f>SUM(BC10:BC40)</f>
        <v>549569.94199999992</v>
      </c>
      <c r="BD41" s="47">
        <f>SUM(BD10:BD40)</f>
        <v>934560</v>
      </c>
      <c r="BE41" s="47">
        <f>SUM(BE10:BE40)</f>
        <v>145680.97165991904</v>
      </c>
      <c r="BF41" s="47"/>
      <c r="BG41" s="47">
        <f t="shared" ref="BG41" si="63">SUM(BG10:BG40)</f>
        <v>126660.86400000007</v>
      </c>
      <c r="BH41" s="47">
        <f t="shared" ref="BH41" si="64">SUM(BH10:BH40)</f>
        <v>89606.599999999962</v>
      </c>
      <c r="BI41" s="15"/>
      <c r="BJ41" s="45" t="s">
        <v>3</v>
      </c>
      <c r="BK41" s="45"/>
      <c r="BL41" s="46">
        <f>SUM(BL10:BL40)</f>
        <v>608933.875</v>
      </c>
      <c r="BM41" s="46">
        <f>SUM(BM10:BM40)</f>
        <v>623070.10199999996</v>
      </c>
      <c r="BN41" s="47">
        <f>SUM(BN10:BN40)</f>
        <v>945120</v>
      </c>
      <c r="BO41" s="47">
        <f>SUM(BO10:BO40)</f>
        <v>157573.44129554654</v>
      </c>
      <c r="BP41" s="47"/>
      <c r="BQ41" s="47">
        <f t="shared" ref="BQ41" si="65">SUM(BQ10:BQ40)</f>
        <v>137000.65280000007</v>
      </c>
      <c r="BR41" s="47">
        <f t="shared" ref="BR41" si="66">SUM(BR10:BR40)</f>
        <v>90914.199999999793</v>
      </c>
      <c r="BS41" s="15"/>
      <c r="BT41" s="45" t="s">
        <v>3</v>
      </c>
      <c r="BU41" s="45"/>
      <c r="BV41" s="46">
        <f>SUM(BV10:BV40)</f>
        <v>542644.39600000007</v>
      </c>
      <c r="BW41" s="46">
        <f>SUM(BW10:BW40)</f>
        <v>549644.50300000003</v>
      </c>
      <c r="BX41" s="47">
        <f>SUM(BX10:BX40)</f>
        <v>982080</v>
      </c>
      <c r="BY41" s="47">
        <f>SUM(BY10:BY40)</f>
        <v>163680</v>
      </c>
      <c r="BZ41" s="47"/>
      <c r="CA41" s="47">
        <f t="shared" ref="CA41" si="67">SUM(CA10:CA40)</f>
        <v>142309.93920000005</v>
      </c>
      <c r="CB41" s="47">
        <f t="shared" ref="CB41" si="68">SUM(CB10:CB40)</f>
        <v>81036.037499999948</v>
      </c>
      <c r="CC41" s="15"/>
      <c r="CD41" s="45" t="s">
        <v>3</v>
      </c>
      <c r="CE41" s="45"/>
      <c r="CF41" s="46">
        <f>SUM(CF10:CF40)</f>
        <v>269215.44999999995</v>
      </c>
      <c r="CG41" s="46">
        <f>SUM(CG10:CG40)</f>
        <v>274507.10600000003</v>
      </c>
      <c r="CH41" s="47">
        <f>SUM(CH10:CH40)</f>
        <v>887040</v>
      </c>
      <c r="CI41" s="47">
        <f>SUM(CI10:CI40)</f>
        <v>148481.29554655869</v>
      </c>
      <c r="CJ41" s="47"/>
      <c r="CK41" s="47">
        <f t="shared" ref="CK41" si="69">SUM(CK10:CK40)</f>
        <v>129095.5776</v>
      </c>
      <c r="CL41" s="47">
        <f t="shared" ref="CL41" si="70">SUM(CL10:CL40)</f>
        <v>40307.702499999992</v>
      </c>
      <c r="CM41" s="15"/>
      <c r="CN41" s="45" t="s">
        <v>3</v>
      </c>
      <c r="CO41" s="45"/>
      <c r="CP41" s="46">
        <f>SUM(CP10:CP40)</f>
        <v>199705.62999999998</v>
      </c>
      <c r="CQ41" s="46">
        <f>SUM(CQ10:CQ40)</f>
        <v>198555.12400000001</v>
      </c>
      <c r="CR41" s="47">
        <f>SUM(CR10:CR40)</f>
        <v>818400</v>
      </c>
      <c r="CS41" s="47">
        <f>SUM(CS10:CS40)</f>
        <v>138056.68016194325</v>
      </c>
      <c r="CT41" s="47"/>
      <c r="CU41" s="47">
        <f t="shared" ref="CU41" si="71">SUM(CU10:CU40)</f>
        <v>120032</v>
      </c>
      <c r="CV41" s="47">
        <f t="shared" ref="CV41" si="72">SUM(CV10:CV40)</f>
        <v>29661.830000000005</v>
      </c>
      <c r="CW41" s="15"/>
      <c r="CX41" s="45" t="s">
        <v>3</v>
      </c>
      <c r="CY41" s="45"/>
      <c r="CZ41" s="46">
        <f>SUM(CZ10:CZ40)</f>
        <v>146171.65499999997</v>
      </c>
      <c r="DA41" s="46">
        <f>SUM(DA10:DA40)</f>
        <v>145802.17600000001</v>
      </c>
      <c r="DB41" s="47">
        <f>SUM(DB10:DB40)</f>
        <v>818400</v>
      </c>
      <c r="DC41" s="47">
        <f>SUM(DC10:DC40)</f>
        <v>138056.68016194325</v>
      </c>
      <c r="DD41" s="47"/>
      <c r="DE41" s="47">
        <f t="shared" ref="DE41" si="73">SUM(DE10:DE40)</f>
        <v>120032</v>
      </c>
      <c r="DF41" s="47">
        <f t="shared" ref="DF41" si="74">SUM(DF10:DF40)</f>
        <v>21660.045000000006</v>
      </c>
      <c r="DG41" s="15"/>
      <c r="DH41" s="45" t="s">
        <v>3</v>
      </c>
      <c r="DI41" s="45"/>
      <c r="DJ41" s="46">
        <f>SUM(DJ10:DJ40)</f>
        <v>121447.008</v>
      </c>
      <c r="DK41" s="46">
        <f>SUM(DK10:DK40)</f>
        <v>121748.43</v>
      </c>
      <c r="DL41" s="47">
        <f>SUM(DL10:DL40)</f>
        <v>534957.59999999939</v>
      </c>
      <c r="DM41" s="47">
        <f>SUM(DM10:DM40)</f>
        <v>90242.510121457468</v>
      </c>
      <c r="DN41" s="47"/>
      <c r="DO41" s="47">
        <f t="shared" ref="DO41" si="75">SUM(DO10:DO40)</f>
        <v>78460.44799999996</v>
      </c>
      <c r="DP41" s="47">
        <f t="shared" ref="DP41" si="76">SUM(DP10:DP40)</f>
        <v>17889.777499999997</v>
      </c>
      <c r="DQ41" s="15"/>
      <c r="DR41" s="45" t="s">
        <v>3</v>
      </c>
      <c r="DS41" s="45"/>
      <c r="DT41" s="46">
        <f>SUM(DT10:DT40)</f>
        <v>155121.53799999997</v>
      </c>
      <c r="DU41" s="46">
        <f>SUM(DU10:DU40)</f>
        <v>158177.81799999997</v>
      </c>
      <c r="DV41" s="47">
        <f>SUM(DV10:DV40)</f>
        <v>933778.56000000227</v>
      </c>
      <c r="DW41" s="47">
        <f>SUM(DW10:DW40)</f>
        <v>157520.00000000032</v>
      </c>
      <c r="DX41" s="47"/>
      <c r="DY41" s="47">
        <f t="shared" ref="DY41" si="77">SUM(DY10:DY40)</f>
        <v>136954.18880000021</v>
      </c>
      <c r="DZ41" s="47">
        <f t="shared" ref="DZ41" si="78">SUM(DZ10:DZ40)</f>
        <v>22330.199999999997</v>
      </c>
    </row>
    <row r="42" spans="1:130" ht="15.95" customHeight="1" thickBot="1" x14ac:dyDescent="0.25">
      <c r="A42" s="15"/>
      <c r="B42" s="22" t="s">
        <v>10</v>
      </c>
      <c r="C42" s="15"/>
      <c r="D42" s="15"/>
      <c r="E42" s="15"/>
      <c r="F42" s="15"/>
      <c r="G42" s="15"/>
      <c r="H42" s="22"/>
      <c r="I42" s="15"/>
      <c r="J42" s="15"/>
      <c r="K42" s="15"/>
      <c r="L42" s="22" t="s">
        <v>10</v>
      </c>
      <c r="M42" s="15"/>
      <c r="N42" s="15"/>
      <c r="O42" s="15"/>
      <c r="P42" s="22"/>
      <c r="Q42" s="15"/>
      <c r="R42" s="15"/>
      <c r="S42" s="15"/>
      <c r="T42" s="15"/>
      <c r="U42" s="15"/>
      <c r="V42" s="22" t="s">
        <v>10</v>
      </c>
      <c r="W42" s="15"/>
      <c r="X42" s="15"/>
      <c r="Y42" s="15"/>
      <c r="Z42" s="22"/>
      <c r="AA42" s="15"/>
      <c r="AB42" s="15"/>
      <c r="AC42" s="15"/>
      <c r="AD42" s="15"/>
      <c r="AE42" s="15"/>
      <c r="AF42" s="22" t="s">
        <v>10</v>
      </c>
      <c r="AG42" s="15"/>
      <c r="AH42" s="15"/>
      <c r="AI42" s="15"/>
      <c r="AJ42" s="22"/>
      <c r="AK42" s="15"/>
      <c r="AL42" s="15"/>
      <c r="AM42" s="15"/>
      <c r="AN42" s="15"/>
      <c r="AO42" s="23"/>
      <c r="AP42" s="22" t="s">
        <v>10</v>
      </c>
      <c r="AQ42" s="15"/>
      <c r="AR42" s="15"/>
      <c r="AS42" s="15"/>
      <c r="AT42" s="22"/>
      <c r="AU42" s="15"/>
      <c r="AV42" s="15"/>
      <c r="AW42" s="15"/>
      <c r="AX42" s="15"/>
      <c r="AY42" s="15"/>
      <c r="AZ42" s="22" t="s">
        <v>12</v>
      </c>
      <c r="BA42" s="15"/>
      <c r="BB42" s="15"/>
      <c r="BC42" s="15"/>
      <c r="BD42" s="22"/>
      <c r="BE42" s="15"/>
      <c r="BF42" s="15"/>
      <c r="BG42" s="15"/>
      <c r="BH42" s="15"/>
      <c r="BI42" s="15"/>
      <c r="BJ42" s="22" t="s">
        <v>12</v>
      </c>
      <c r="BK42" s="15"/>
      <c r="BL42" s="15"/>
      <c r="BM42" s="15"/>
      <c r="BN42" s="22"/>
      <c r="BO42" s="15"/>
      <c r="BP42" s="15"/>
      <c r="BQ42" s="15"/>
      <c r="BR42" s="15"/>
      <c r="BS42" s="15"/>
      <c r="BT42" s="22" t="s">
        <v>12</v>
      </c>
      <c r="BU42" s="15"/>
      <c r="BV42" s="15"/>
      <c r="BW42" s="22"/>
      <c r="BX42" s="22"/>
      <c r="BY42" s="15"/>
      <c r="BZ42" s="15"/>
      <c r="CA42" s="15"/>
      <c r="CB42" s="15"/>
      <c r="CC42" s="15"/>
      <c r="CD42" s="22" t="s">
        <v>12</v>
      </c>
      <c r="CE42" s="15"/>
      <c r="CF42" s="15"/>
      <c r="CG42" s="22"/>
      <c r="CH42" s="22"/>
      <c r="CI42" s="15"/>
      <c r="CJ42" s="15"/>
      <c r="CK42" s="15"/>
      <c r="CL42" s="15"/>
      <c r="CM42" s="15"/>
      <c r="CN42" s="22" t="s">
        <v>10</v>
      </c>
      <c r="CO42" s="15"/>
      <c r="CP42" s="15"/>
      <c r="CQ42" s="22"/>
      <c r="CR42" s="22"/>
      <c r="CS42" s="15"/>
      <c r="CT42" s="15"/>
      <c r="CU42" s="15"/>
      <c r="CV42" s="15"/>
      <c r="CW42" s="15"/>
      <c r="CX42" s="22" t="s">
        <v>10</v>
      </c>
      <c r="CY42" s="15"/>
      <c r="CZ42" s="15"/>
      <c r="DA42" s="22"/>
      <c r="DB42" s="22"/>
      <c r="DC42" s="15"/>
      <c r="DD42" s="15"/>
      <c r="DE42" s="15"/>
      <c r="DF42" s="15"/>
      <c r="DG42" s="15"/>
      <c r="DH42" s="22" t="s">
        <v>10</v>
      </c>
      <c r="DI42" s="15"/>
      <c r="DJ42" s="15"/>
      <c r="DK42" s="22"/>
      <c r="DL42" s="22"/>
      <c r="DM42" s="15"/>
      <c r="DN42" s="15"/>
      <c r="DO42" s="15"/>
      <c r="DP42" s="15"/>
      <c r="DQ42" s="15"/>
      <c r="DR42" s="22" t="s">
        <v>10</v>
      </c>
      <c r="DS42" s="15"/>
      <c r="DT42" s="15"/>
      <c r="DU42" s="15"/>
      <c r="DV42" s="22"/>
      <c r="DW42" s="15"/>
      <c r="DX42" s="15"/>
      <c r="DY42" s="15"/>
      <c r="DZ42" s="15"/>
    </row>
    <row r="43" spans="1:130" ht="15.95" customHeight="1" x14ac:dyDescent="0.2">
      <c r="B43" s="1"/>
      <c r="C43" s="1"/>
      <c r="D43" s="1"/>
      <c r="E43" s="1"/>
      <c r="F43" s="1"/>
      <c r="G43" s="1"/>
      <c r="H43" s="6"/>
      <c r="I43" s="6"/>
      <c r="J43" s="6"/>
      <c r="L43" s="1"/>
      <c r="M43" s="1"/>
      <c r="N43" s="1"/>
      <c r="O43" s="1"/>
      <c r="P43" s="6"/>
      <c r="Q43" s="6"/>
      <c r="R43" s="6"/>
      <c r="S43" s="6"/>
      <c r="T43" s="6"/>
      <c r="V43" s="1"/>
      <c r="W43" s="1"/>
      <c r="X43" s="1"/>
      <c r="Y43" s="1"/>
      <c r="Z43" s="6"/>
      <c r="AA43" s="6"/>
      <c r="AB43" s="6"/>
      <c r="AC43" s="6"/>
      <c r="AD43" s="6"/>
      <c r="AF43" s="1"/>
      <c r="AG43" s="1"/>
      <c r="AH43" s="1"/>
      <c r="AI43" s="1"/>
      <c r="AJ43" s="6"/>
      <c r="AK43" s="6"/>
      <c r="AL43" s="6"/>
      <c r="AM43" s="6"/>
      <c r="AN43" s="6"/>
      <c r="AP43" s="1"/>
      <c r="AQ43" s="1"/>
      <c r="AR43" s="1"/>
      <c r="AS43" s="1"/>
      <c r="AT43" s="6"/>
      <c r="AU43" s="6"/>
      <c r="AV43" s="6"/>
      <c r="AW43" s="6"/>
      <c r="AX43" s="6"/>
      <c r="AZ43" s="1"/>
      <c r="BA43" s="1"/>
      <c r="BB43" s="1"/>
      <c r="BC43" s="1"/>
      <c r="BD43" s="6"/>
      <c r="BE43" s="6"/>
      <c r="BF43" s="6"/>
      <c r="BG43" s="6"/>
      <c r="BH43" s="6"/>
      <c r="BJ43" s="1"/>
      <c r="BK43" s="1"/>
      <c r="BL43" s="1"/>
      <c r="BM43" s="1"/>
      <c r="BN43" s="6"/>
      <c r="BO43" s="6"/>
      <c r="BP43" s="6"/>
      <c r="BQ43" s="6"/>
      <c r="BR43" s="6"/>
      <c r="BT43" s="1"/>
      <c r="BU43" s="1"/>
      <c r="BV43" s="1"/>
      <c r="BW43" s="6"/>
      <c r="BX43" s="6"/>
      <c r="BY43" s="6"/>
      <c r="BZ43" s="6"/>
      <c r="CA43" s="6"/>
      <c r="CB43" s="6"/>
      <c r="CD43" s="1"/>
      <c r="CE43" s="1"/>
      <c r="CF43" s="1"/>
      <c r="CG43" s="6"/>
      <c r="CH43" s="6"/>
      <c r="CI43" s="6"/>
      <c r="CJ43" s="6"/>
      <c r="CK43" s="6"/>
      <c r="CL43" s="6"/>
      <c r="CN43" s="1"/>
      <c r="CO43" s="1"/>
      <c r="CP43" s="1"/>
      <c r="CQ43" s="6"/>
      <c r="CR43" s="6"/>
      <c r="CS43" s="6"/>
      <c r="CT43" s="6"/>
      <c r="CU43" s="6"/>
      <c r="CV43" s="6"/>
      <c r="CX43" s="1"/>
      <c r="CY43" s="1"/>
      <c r="CZ43" s="1"/>
      <c r="DA43" s="6"/>
      <c r="DB43" s="6"/>
      <c r="DC43" s="6"/>
      <c r="DD43" s="6"/>
      <c r="DE43" s="6"/>
      <c r="DF43" s="6"/>
      <c r="DH43" s="1"/>
      <c r="DI43" s="1"/>
      <c r="DJ43" s="1"/>
      <c r="DK43" s="6"/>
      <c r="DL43" s="6"/>
      <c r="DM43" s="6"/>
      <c r="DN43" s="6"/>
      <c r="DO43" s="6"/>
      <c r="DP43" s="6"/>
      <c r="DR43" s="1"/>
      <c r="DS43" s="1"/>
      <c r="DT43" s="1"/>
      <c r="DU43" s="1"/>
      <c r="DV43" s="6"/>
      <c r="DW43" s="6"/>
      <c r="DX43" s="6"/>
      <c r="DY43" s="6"/>
      <c r="DZ43" s="6"/>
    </row>
    <row r="47" spans="1:130" x14ac:dyDescent="0.2">
      <c r="C47" s="4"/>
      <c r="D47" s="4"/>
      <c r="E47" s="4"/>
      <c r="F47" s="4"/>
      <c r="G47" s="4"/>
    </row>
  </sheetData>
  <mergeCells count="26">
    <mergeCell ref="AF3:AN3"/>
    <mergeCell ref="AP3:AX3"/>
    <mergeCell ref="DH5:DP5"/>
    <mergeCell ref="BT5:CB5"/>
    <mergeCell ref="AF5:AN5"/>
    <mergeCell ref="AP5:AX5"/>
    <mergeCell ref="B5:J5"/>
    <mergeCell ref="B3:J3"/>
    <mergeCell ref="L3:T3"/>
    <mergeCell ref="L5:T5"/>
    <mergeCell ref="V3:AD3"/>
    <mergeCell ref="V5:AD5"/>
    <mergeCell ref="DR3:DZ3"/>
    <mergeCell ref="DR5:DZ5"/>
    <mergeCell ref="AZ3:BH3"/>
    <mergeCell ref="AZ5:BH5"/>
    <mergeCell ref="BJ3:BR3"/>
    <mergeCell ref="BJ5:BR5"/>
    <mergeCell ref="BT3:CB3"/>
    <mergeCell ref="CD3:CL3"/>
    <mergeCell ref="CD5:CL5"/>
    <mergeCell ref="CN3:CV3"/>
    <mergeCell ref="CN5:CV5"/>
    <mergeCell ref="CX3:DF3"/>
    <mergeCell ref="CX5:DF5"/>
    <mergeCell ref="DH3:DP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2" manualBreakCount="12">
    <brk id="10" min="2" max="41" man="1"/>
    <brk id="20" min="2" max="41" man="1"/>
    <brk id="30" min="2" max="41" man="1"/>
    <brk id="40" min="2" max="41" man="1"/>
    <brk id="50" min="2" max="41" man="1"/>
    <brk id="60" min="2" max="41" man="1"/>
    <brk id="70" min="2" max="41" man="1"/>
    <brk id="80" min="2" max="41" man="1"/>
    <brk id="90" min="2" max="41" man="1"/>
    <brk id="100" min="2" max="41" man="1"/>
    <brk id="110" min="2" max="41" man="1"/>
    <brk id="120" min="2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T42"/>
  <sheetViews>
    <sheetView showGridLines="0" view="pageBreakPreview" zoomScaleNormal="100" zoomScaleSheetLayoutView="100" workbookViewId="0">
      <selection activeCell="H12" sqref="H12"/>
    </sheetView>
  </sheetViews>
  <sheetFormatPr defaultColWidth="8.7109375" defaultRowHeight="12.75" x14ac:dyDescent="0.2"/>
  <cols>
    <col min="1" max="1" width="2" style="15" customWidth="1"/>
    <col min="2" max="2" width="6.42578125" style="15" customWidth="1"/>
    <col min="3" max="10" width="16.85546875" style="15" customWidth="1"/>
    <col min="11" max="11" width="2" style="15" customWidth="1"/>
    <col min="12" max="12" width="6.42578125" style="15" customWidth="1"/>
    <col min="13" max="20" width="16.85546875" style="15" customWidth="1"/>
    <col min="21" max="21" width="2" style="15" customWidth="1"/>
    <col min="22" max="22" width="6.42578125" style="15" customWidth="1"/>
    <col min="23" max="30" width="16.85546875" style="15" customWidth="1"/>
    <col min="31" max="31" width="2" style="15" customWidth="1"/>
    <col min="32" max="32" width="6.42578125" style="15" customWidth="1"/>
    <col min="33" max="40" width="16.85546875" style="15" customWidth="1"/>
    <col min="41" max="41" width="2" style="15" customWidth="1"/>
    <col min="42" max="42" width="6.42578125" style="15" customWidth="1"/>
    <col min="43" max="50" width="16.85546875" style="15" customWidth="1"/>
    <col min="51" max="51" width="2" style="15" customWidth="1"/>
    <col min="52" max="52" width="6.42578125" style="15" customWidth="1"/>
    <col min="53" max="60" width="16.85546875" style="15" customWidth="1"/>
    <col min="61" max="61" width="2" style="15" customWidth="1"/>
    <col min="62" max="62" width="6.42578125" style="15" customWidth="1"/>
    <col min="63" max="70" width="16.85546875" style="15" customWidth="1"/>
    <col min="71" max="71" width="2" style="15" customWidth="1"/>
    <col min="72" max="72" width="6.42578125" style="15" customWidth="1"/>
    <col min="73" max="80" width="16.85546875" style="15" customWidth="1"/>
    <col min="81" max="81" width="2" style="15" customWidth="1"/>
    <col min="82" max="82" width="6.42578125" style="15" customWidth="1"/>
    <col min="83" max="90" width="16.85546875" style="15" customWidth="1"/>
    <col min="91" max="91" width="2" style="15" customWidth="1"/>
    <col min="92" max="92" width="6.42578125" style="15" customWidth="1"/>
    <col min="93" max="100" width="16.85546875" style="15" customWidth="1"/>
    <col min="101" max="101" width="2.5703125" style="15" customWidth="1"/>
    <col min="102" max="102" width="6.42578125" style="15" customWidth="1"/>
    <col min="103" max="110" width="16.85546875" style="15" customWidth="1"/>
    <col min="111" max="111" width="2.85546875" style="15" customWidth="1"/>
    <col min="112" max="112" width="6.42578125" style="15" customWidth="1"/>
    <col min="113" max="120" width="16.85546875" style="15" customWidth="1"/>
    <col min="121" max="16384" width="8.7109375" style="15"/>
  </cols>
  <sheetData>
    <row r="3" spans="2:120" s="15" customFormat="1" ht="18.95" customHeight="1" x14ac:dyDescent="0.2">
      <c r="B3" s="24" t="s">
        <v>4</v>
      </c>
      <c r="C3" s="25"/>
      <c r="D3" s="25"/>
      <c r="E3" s="25"/>
      <c r="F3" s="25"/>
      <c r="G3" s="25"/>
      <c r="H3" s="25"/>
      <c r="I3" s="25"/>
      <c r="J3" s="26"/>
      <c r="L3" s="24" t="s">
        <v>4</v>
      </c>
      <c r="M3" s="25"/>
      <c r="N3" s="25"/>
      <c r="O3" s="25"/>
      <c r="P3" s="25"/>
      <c r="Q3" s="25"/>
      <c r="R3" s="25"/>
      <c r="S3" s="25"/>
      <c r="T3" s="26"/>
      <c r="V3" s="24" t="s">
        <v>4</v>
      </c>
      <c r="W3" s="25"/>
      <c r="X3" s="25"/>
      <c r="Y3" s="25"/>
      <c r="Z3" s="25"/>
      <c r="AA3" s="25"/>
      <c r="AB3" s="25"/>
      <c r="AC3" s="25"/>
      <c r="AD3" s="26"/>
      <c r="AF3" s="24" t="s">
        <v>4</v>
      </c>
      <c r="AG3" s="25"/>
      <c r="AH3" s="25"/>
      <c r="AI3" s="25"/>
      <c r="AJ3" s="25"/>
      <c r="AK3" s="25"/>
      <c r="AL3" s="25"/>
      <c r="AM3" s="25"/>
      <c r="AN3" s="26"/>
      <c r="AP3" s="24" t="s">
        <v>4</v>
      </c>
      <c r="AQ3" s="25"/>
      <c r="AR3" s="25"/>
      <c r="AS3" s="25"/>
      <c r="AT3" s="25"/>
      <c r="AU3" s="25"/>
      <c r="AV3" s="25"/>
      <c r="AW3" s="25"/>
      <c r="AX3" s="26"/>
      <c r="AZ3" s="24" t="s">
        <v>4</v>
      </c>
      <c r="BA3" s="25"/>
      <c r="BB3" s="25"/>
      <c r="BC3" s="25"/>
      <c r="BD3" s="25"/>
      <c r="BE3" s="25"/>
      <c r="BF3" s="25"/>
      <c r="BG3" s="25"/>
      <c r="BH3" s="26"/>
      <c r="BJ3" s="24" t="s">
        <v>4</v>
      </c>
      <c r="BK3" s="25"/>
      <c r="BL3" s="25"/>
      <c r="BM3" s="25"/>
      <c r="BN3" s="25"/>
      <c r="BO3" s="25"/>
      <c r="BP3" s="25"/>
      <c r="BQ3" s="25"/>
      <c r="BR3" s="26"/>
      <c r="BT3" s="24" t="s">
        <v>4</v>
      </c>
      <c r="BU3" s="25"/>
      <c r="BV3" s="25"/>
      <c r="BW3" s="25"/>
      <c r="BX3" s="25"/>
      <c r="BY3" s="25"/>
      <c r="BZ3" s="25"/>
      <c r="CA3" s="25"/>
      <c r="CB3" s="26"/>
      <c r="CD3" s="24" t="s">
        <v>4</v>
      </c>
      <c r="CE3" s="25"/>
      <c r="CF3" s="25"/>
      <c r="CG3" s="25"/>
      <c r="CH3" s="25"/>
      <c r="CI3" s="25"/>
      <c r="CJ3" s="25"/>
      <c r="CK3" s="25"/>
      <c r="CL3" s="26"/>
      <c r="CN3" s="24" t="s">
        <v>4</v>
      </c>
      <c r="CO3" s="25"/>
      <c r="CP3" s="25"/>
      <c r="CQ3" s="25"/>
      <c r="CR3" s="25"/>
      <c r="CS3" s="25"/>
      <c r="CT3" s="25"/>
      <c r="CU3" s="25"/>
      <c r="CV3" s="26"/>
      <c r="CX3" s="24" t="s">
        <v>4</v>
      </c>
      <c r="CY3" s="25"/>
      <c r="CZ3" s="25"/>
      <c r="DA3" s="25"/>
      <c r="DB3" s="25"/>
      <c r="DC3" s="25"/>
      <c r="DD3" s="25"/>
      <c r="DE3" s="25"/>
      <c r="DF3" s="26"/>
      <c r="DH3" s="24" t="s">
        <v>4</v>
      </c>
      <c r="DI3" s="25"/>
      <c r="DJ3" s="25"/>
      <c r="DK3" s="25"/>
      <c r="DL3" s="25"/>
      <c r="DM3" s="25"/>
      <c r="DN3" s="25"/>
      <c r="DO3" s="25"/>
      <c r="DP3" s="26"/>
    </row>
    <row r="4" spans="2:120" s="15" customFormat="1" x14ac:dyDescent="0.2">
      <c r="B4" s="27"/>
      <c r="C4" s="28"/>
      <c r="D4" s="28"/>
      <c r="E4" s="28"/>
      <c r="F4" s="28"/>
      <c r="G4" s="28"/>
      <c r="H4" s="28"/>
      <c r="I4" s="28"/>
      <c r="J4" s="29"/>
      <c r="L4" s="27"/>
      <c r="M4" s="28"/>
      <c r="N4" s="28"/>
      <c r="O4" s="28"/>
      <c r="P4" s="28"/>
      <c r="Q4" s="28"/>
      <c r="R4" s="28"/>
      <c r="S4" s="28"/>
      <c r="T4" s="29"/>
      <c r="V4" s="27"/>
      <c r="W4" s="28"/>
      <c r="X4" s="28"/>
      <c r="Y4" s="28"/>
      <c r="Z4" s="28"/>
      <c r="AA4" s="28"/>
      <c r="AB4" s="28"/>
      <c r="AC4" s="28"/>
      <c r="AD4" s="29"/>
      <c r="AF4" s="27"/>
      <c r="AG4" s="28"/>
      <c r="AH4" s="28"/>
      <c r="AI4" s="28"/>
      <c r="AJ4" s="28"/>
      <c r="AK4" s="28"/>
      <c r="AL4" s="28"/>
      <c r="AM4" s="28"/>
      <c r="AN4" s="29"/>
      <c r="AP4" s="27"/>
      <c r="AQ4" s="28"/>
      <c r="AR4" s="28"/>
      <c r="AS4" s="28"/>
      <c r="AT4" s="28"/>
      <c r="AU4" s="28"/>
      <c r="AV4" s="28"/>
      <c r="AW4" s="28"/>
      <c r="AX4" s="29"/>
      <c r="AZ4" s="27"/>
      <c r="BA4" s="28"/>
      <c r="BB4" s="28"/>
      <c r="BC4" s="28"/>
      <c r="BD4" s="28"/>
      <c r="BE4" s="28"/>
      <c r="BF4" s="28"/>
      <c r="BG4" s="28"/>
      <c r="BH4" s="29"/>
      <c r="BJ4" s="27"/>
      <c r="BK4" s="28"/>
      <c r="BL4" s="28"/>
      <c r="BM4" s="28"/>
      <c r="BN4" s="28"/>
      <c r="BO4" s="28"/>
      <c r="BP4" s="28"/>
      <c r="BQ4" s="28"/>
      <c r="BR4" s="29"/>
      <c r="BT4" s="27"/>
      <c r="BU4" s="28"/>
      <c r="BV4" s="28"/>
      <c r="BW4" s="28"/>
      <c r="BX4" s="28"/>
      <c r="BY4" s="28"/>
      <c r="BZ4" s="28"/>
      <c r="CA4" s="28"/>
      <c r="CB4" s="29"/>
      <c r="CD4" s="27"/>
      <c r="CE4" s="28"/>
      <c r="CF4" s="28"/>
      <c r="CG4" s="28"/>
      <c r="CH4" s="28"/>
      <c r="CI4" s="28"/>
      <c r="CJ4" s="28"/>
      <c r="CK4" s="28"/>
      <c r="CL4" s="29"/>
      <c r="CN4" s="27"/>
      <c r="CO4" s="28"/>
      <c r="CP4" s="28"/>
      <c r="CQ4" s="28"/>
      <c r="CR4" s="28"/>
      <c r="CS4" s="28"/>
      <c r="CT4" s="28"/>
      <c r="CU4" s="28"/>
      <c r="CV4" s="29"/>
      <c r="CX4" s="27"/>
      <c r="CY4" s="28"/>
      <c r="CZ4" s="28"/>
      <c r="DA4" s="28"/>
      <c r="DB4" s="28"/>
      <c r="DC4" s="28"/>
      <c r="DD4" s="28"/>
      <c r="DE4" s="28"/>
      <c r="DF4" s="29"/>
      <c r="DH4" s="27"/>
      <c r="DI4" s="28"/>
      <c r="DJ4" s="28"/>
      <c r="DK4" s="28"/>
      <c r="DL4" s="28"/>
      <c r="DM4" s="28"/>
      <c r="DN4" s="28"/>
      <c r="DO4" s="28"/>
      <c r="DP4" s="29"/>
    </row>
    <row r="5" spans="2:120" s="28" customFormat="1" ht="25.5" customHeight="1" x14ac:dyDescent="0.25">
      <c r="B5" s="30" t="s">
        <v>5</v>
      </c>
      <c r="C5" s="31"/>
      <c r="D5" s="31"/>
      <c r="E5" s="31"/>
      <c r="F5" s="31"/>
      <c r="G5" s="31"/>
      <c r="H5" s="31"/>
      <c r="I5" s="31"/>
      <c r="J5" s="32"/>
      <c r="L5" s="30" t="s">
        <v>5</v>
      </c>
      <c r="M5" s="31"/>
      <c r="N5" s="31"/>
      <c r="O5" s="31"/>
      <c r="P5" s="31"/>
      <c r="Q5" s="31"/>
      <c r="R5" s="31"/>
      <c r="S5" s="31"/>
      <c r="T5" s="32"/>
      <c r="V5" s="30" t="s">
        <v>5</v>
      </c>
      <c r="W5" s="31"/>
      <c r="X5" s="31"/>
      <c r="Y5" s="31"/>
      <c r="Z5" s="31"/>
      <c r="AA5" s="31"/>
      <c r="AB5" s="31"/>
      <c r="AC5" s="31"/>
      <c r="AD5" s="32"/>
      <c r="AF5" s="30" t="s">
        <v>5</v>
      </c>
      <c r="AG5" s="31"/>
      <c r="AH5" s="31"/>
      <c r="AI5" s="31"/>
      <c r="AJ5" s="31"/>
      <c r="AK5" s="31"/>
      <c r="AL5" s="31"/>
      <c r="AM5" s="31"/>
      <c r="AN5" s="32"/>
      <c r="AP5" s="30" t="s">
        <v>5</v>
      </c>
      <c r="AQ5" s="31"/>
      <c r="AR5" s="31"/>
      <c r="AS5" s="31"/>
      <c r="AT5" s="31"/>
      <c r="AU5" s="31"/>
      <c r="AV5" s="31"/>
      <c r="AW5" s="31"/>
      <c r="AX5" s="32"/>
      <c r="AZ5" s="30" t="s">
        <v>5</v>
      </c>
      <c r="BA5" s="31"/>
      <c r="BB5" s="31"/>
      <c r="BC5" s="31"/>
      <c r="BD5" s="31"/>
      <c r="BE5" s="31"/>
      <c r="BF5" s="31"/>
      <c r="BG5" s="31"/>
      <c r="BH5" s="32"/>
      <c r="BJ5" s="30" t="s">
        <v>5</v>
      </c>
      <c r="BK5" s="31"/>
      <c r="BL5" s="31"/>
      <c r="BM5" s="31"/>
      <c r="BN5" s="31"/>
      <c r="BO5" s="31"/>
      <c r="BP5" s="31"/>
      <c r="BQ5" s="31"/>
      <c r="BR5" s="32"/>
      <c r="BT5" s="30" t="s">
        <v>5</v>
      </c>
      <c r="BU5" s="31"/>
      <c r="BV5" s="31"/>
      <c r="BW5" s="31"/>
      <c r="BX5" s="31"/>
      <c r="BY5" s="31"/>
      <c r="BZ5" s="31"/>
      <c r="CA5" s="31"/>
      <c r="CB5" s="32"/>
      <c r="CD5" s="30" t="s">
        <v>5</v>
      </c>
      <c r="CE5" s="31"/>
      <c r="CF5" s="31"/>
      <c r="CG5" s="31"/>
      <c r="CH5" s="31"/>
      <c r="CI5" s="31"/>
      <c r="CJ5" s="31"/>
      <c r="CK5" s="31"/>
      <c r="CL5" s="32"/>
      <c r="CN5" s="30" t="s">
        <v>5</v>
      </c>
      <c r="CO5" s="31"/>
      <c r="CP5" s="31"/>
      <c r="CQ5" s="31"/>
      <c r="CR5" s="31"/>
      <c r="CS5" s="31"/>
      <c r="CT5" s="31"/>
      <c r="CU5" s="31"/>
      <c r="CV5" s="32"/>
      <c r="CX5" s="30" t="s">
        <v>5</v>
      </c>
      <c r="CY5" s="31"/>
      <c r="CZ5" s="31"/>
      <c r="DA5" s="31"/>
      <c r="DB5" s="31"/>
      <c r="DC5" s="31"/>
      <c r="DD5" s="31"/>
      <c r="DE5" s="31"/>
      <c r="DF5" s="32"/>
      <c r="DH5" s="30" t="s">
        <v>5</v>
      </c>
      <c r="DI5" s="31"/>
      <c r="DJ5" s="31"/>
      <c r="DK5" s="31"/>
      <c r="DL5" s="31"/>
      <c r="DM5" s="31"/>
      <c r="DN5" s="31"/>
      <c r="DO5" s="31"/>
      <c r="DP5" s="32"/>
    </row>
    <row r="6" spans="2:120" s="28" customFormat="1" ht="15.6" customHeight="1" x14ac:dyDescent="0.25">
      <c r="B6" s="33"/>
      <c r="C6" s="34"/>
      <c r="D6" s="34"/>
      <c r="E6" s="34"/>
      <c r="F6" s="34"/>
      <c r="G6" s="34"/>
      <c r="H6" s="34"/>
      <c r="I6" s="34"/>
      <c r="J6" s="35"/>
      <c r="L6" s="33"/>
      <c r="M6" s="34"/>
      <c r="N6" s="34"/>
      <c r="O6" s="34"/>
      <c r="P6" s="34"/>
      <c r="Q6" s="34"/>
      <c r="R6" s="34"/>
      <c r="S6" s="34"/>
      <c r="T6" s="35"/>
      <c r="V6" s="33"/>
      <c r="W6" s="34"/>
      <c r="X6" s="34"/>
      <c r="Y6" s="34"/>
      <c r="Z6" s="34"/>
      <c r="AA6" s="34"/>
      <c r="AB6" s="34"/>
      <c r="AC6" s="34"/>
      <c r="AD6" s="35"/>
      <c r="AF6" s="33"/>
      <c r="AG6" s="34"/>
      <c r="AH6" s="34"/>
      <c r="AI6" s="34"/>
      <c r="AJ6" s="34"/>
      <c r="AK6" s="34"/>
      <c r="AL6" s="34"/>
      <c r="AM6" s="34"/>
      <c r="AN6" s="35"/>
      <c r="AP6" s="33"/>
      <c r="AQ6" s="34"/>
      <c r="AR6" s="34"/>
      <c r="AS6" s="34"/>
      <c r="AT6" s="34"/>
      <c r="AU6" s="34"/>
      <c r="AV6" s="34"/>
      <c r="AW6" s="34"/>
      <c r="AX6" s="35"/>
      <c r="AZ6" s="33"/>
      <c r="BA6" s="34"/>
      <c r="BB6" s="34"/>
      <c r="BC6" s="34"/>
      <c r="BD6" s="34"/>
      <c r="BE6" s="34"/>
      <c r="BF6" s="34"/>
      <c r="BG6" s="34"/>
      <c r="BH6" s="35"/>
      <c r="BJ6" s="33"/>
      <c r="BK6" s="34"/>
      <c r="BL6" s="34"/>
      <c r="BM6" s="34"/>
      <c r="BN6" s="34"/>
      <c r="BO6" s="34"/>
      <c r="BP6" s="34"/>
      <c r="BQ6" s="34"/>
      <c r="BR6" s="35"/>
      <c r="BT6" s="33"/>
      <c r="BU6" s="34"/>
      <c r="BV6" s="34"/>
      <c r="BW6" s="34"/>
      <c r="BX6" s="34"/>
      <c r="BY6" s="34"/>
      <c r="BZ6" s="34"/>
      <c r="CA6" s="34"/>
      <c r="CB6" s="35"/>
      <c r="CD6" s="33"/>
      <c r="CE6" s="34"/>
      <c r="CF6" s="34"/>
      <c r="CG6" s="34"/>
      <c r="CH6" s="34"/>
      <c r="CI6" s="34"/>
      <c r="CJ6" s="34"/>
      <c r="CK6" s="34"/>
      <c r="CL6" s="35"/>
      <c r="CN6" s="33"/>
      <c r="CO6" s="34"/>
      <c r="CP6" s="34"/>
      <c r="CQ6" s="34"/>
      <c r="CR6" s="34"/>
      <c r="CS6" s="34"/>
      <c r="CT6" s="34"/>
      <c r="CU6" s="34"/>
      <c r="CV6" s="35"/>
      <c r="CX6" s="33"/>
      <c r="CY6" s="34"/>
      <c r="CZ6" s="34"/>
      <c r="DA6" s="34"/>
      <c r="DB6" s="34"/>
      <c r="DC6" s="34"/>
      <c r="DD6" s="34"/>
      <c r="DE6" s="34"/>
      <c r="DF6" s="35"/>
      <c r="DH6" s="33"/>
      <c r="DI6" s="34"/>
      <c r="DJ6" s="34"/>
      <c r="DK6" s="34"/>
      <c r="DL6" s="34"/>
      <c r="DM6" s="34"/>
      <c r="DN6" s="34"/>
      <c r="DO6" s="34"/>
      <c r="DP6" s="35"/>
    </row>
    <row r="7" spans="2:120" s="15" customFormat="1" x14ac:dyDescent="0.2">
      <c r="B7" s="27" t="s">
        <v>0</v>
      </c>
      <c r="C7" s="36"/>
      <c r="D7" s="36"/>
      <c r="E7" s="36"/>
      <c r="F7" s="36"/>
      <c r="G7" s="36"/>
      <c r="H7" s="36"/>
      <c r="I7" s="36"/>
      <c r="J7" s="29"/>
      <c r="L7" s="27" t="s">
        <v>0</v>
      </c>
      <c r="M7" s="36"/>
      <c r="N7" s="36"/>
      <c r="O7" s="36"/>
      <c r="P7" s="36"/>
      <c r="Q7" s="36"/>
      <c r="R7" s="36"/>
      <c r="S7" s="36"/>
      <c r="T7" s="29"/>
      <c r="V7" s="27" t="s">
        <v>0</v>
      </c>
      <c r="W7" s="36"/>
      <c r="X7" s="36"/>
      <c r="Y7" s="36"/>
      <c r="Z7" s="36"/>
      <c r="AA7" s="36"/>
      <c r="AB7" s="36"/>
      <c r="AC7" s="36"/>
      <c r="AD7" s="29"/>
      <c r="AF7" s="27" t="s">
        <v>0</v>
      </c>
      <c r="AG7" s="36"/>
      <c r="AH7" s="36"/>
      <c r="AI7" s="36"/>
      <c r="AJ7" s="36"/>
      <c r="AK7" s="36"/>
      <c r="AL7" s="36"/>
      <c r="AM7" s="36"/>
      <c r="AN7" s="29"/>
      <c r="AP7" s="27" t="s">
        <v>0</v>
      </c>
      <c r="AQ7" s="36"/>
      <c r="AR7" s="36"/>
      <c r="AS7" s="36"/>
      <c r="AT7" s="36"/>
      <c r="AU7" s="36"/>
      <c r="AV7" s="36"/>
      <c r="AW7" s="36"/>
      <c r="AX7" s="29"/>
      <c r="AZ7" s="27" t="s">
        <v>0</v>
      </c>
      <c r="BA7" s="36"/>
      <c r="BB7" s="36"/>
      <c r="BC7" s="36"/>
      <c r="BD7" s="36"/>
      <c r="BE7" s="36"/>
      <c r="BF7" s="36"/>
      <c r="BG7" s="36"/>
      <c r="BH7" s="29"/>
      <c r="BJ7" s="27" t="s">
        <v>0</v>
      </c>
      <c r="BK7" s="36"/>
      <c r="BL7" s="36"/>
      <c r="BM7" s="36"/>
      <c r="BN7" s="36"/>
      <c r="BO7" s="36"/>
      <c r="BP7" s="36"/>
      <c r="BQ7" s="36"/>
      <c r="BR7" s="29"/>
      <c r="BT7" s="27" t="s">
        <v>0</v>
      </c>
      <c r="BU7" s="36"/>
      <c r="BV7" s="36"/>
      <c r="BW7" s="36"/>
      <c r="BX7" s="36"/>
      <c r="BY7" s="36"/>
      <c r="BZ7" s="36"/>
      <c r="CA7" s="36"/>
      <c r="CB7" s="29"/>
      <c r="CD7" s="27" t="s">
        <v>0</v>
      </c>
      <c r="CE7" s="36"/>
      <c r="CF7" s="36"/>
      <c r="CG7" s="36"/>
      <c r="CH7" s="36"/>
      <c r="CI7" s="36"/>
      <c r="CJ7" s="36"/>
      <c r="CK7" s="36"/>
      <c r="CL7" s="29"/>
      <c r="CN7" s="27" t="s">
        <v>0</v>
      </c>
      <c r="CO7" s="36"/>
      <c r="CP7" s="36"/>
      <c r="CQ7" s="36"/>
      <c r="CR7" s="36"/>
      <c r="CS7" s="36"/>
      <c r="CT7" s="36"/>
      <c r="CU7" s="36"/>
      <c r="CV7" s="29"/>
      <c r="CX7" s="27" t="s">
        <v>0</v>
      </c>
      <c r="CY7" s="36"/>
      <c r="CZ7" s="36"/>
      <c r="DA7" s="36"/>
      <c r="DB7" s="36"/>
      <c r="DC7" s="36"/>
      <c r="DD7" s="36"/>
      <c r="DE7" s="36"/>
      <c r="DF7" s="29"/>
      <c r="DH7" s="27" t="s">
        <v>0</v>
      </c>
      <c r="DI7" s="36"/>
      <c r="DJ7" s="36"/>
      <c r="DK7" s="36"/>
      <c r="DL7" s="36"/>
      <c r="DM7" s="36"/>
      <c r="DN7" s="36"/>
      <c r="DO7" s="36"/>
      <c r="DP7" s="29"/>
    </row>
    <row r="8" spans="2:120" s="15" customFormat="1" ht="14.45" customHeight="1" x14ac:dyDescent="0.2">
      <c r="B8" s="37" t="s">
        <v>1</v>
      </c>
      <c r="C8" s="20"/>
      <c r="D8" s="20"/>
      <c r="E8" s="20"/>
      <c r="F8" s="20"/>
      <c r="G8" s="20"/>
      <c r="H8" s="20"/>
      <c r="I8" s="20"/>
      <c r="J8" s="38"/>
      <c r="L8" s="37" t="s">
        <v>1</v>
      </c>
      <c r="M8" s="20"/>
      <c r="N8" s="20"/>
      <c r="O8" s="20"/>
      <c r="P8" s="20"/>
      <c r="Q8" s="20"/>
      <c r="R8" s="20"/>
      <c r="S8" s="20"/>
      <c r="T8" s="38"/>
      <c r="V8" s="37" t="s">
        <v>1</v>
      </c>
      <c r="W8" s="20"/>
      <c r="X8" s="20"/>
      <c r="Y8" s="20"/>
      <c r="Z8" s="20"/>
      <c r="AA8" s="20"/>
      <c r="AB8" s="20"/>
      <c r="AC8" s="20"/>
      <c r="AD8" s="38"/>
      <c r="AF8" s="37" t="s">
        <v>1</v>
      </c>
      <c r="AG8" s="20"/>
      <c r="AH8" s="20"/>
      <c r="AI8" s="20"/>
      <c r="AJ8" s="20"/>
      <c r="AK8" s="20"/>
      <c r="AL8" s="20"/>
      <c r="AM8" s="20"/>
      <c r="AN8" s="38"/>
      <c r="AP8" s="37" t="s">
        <v>1</v>
      </c>
      <c r="AQ8" s="20"/>
      <c r="AR8" s="20"/>
      <c r="AS8" s="20"/>
      <c r="AT8" s="20"/>
      <c r="AU8" s="20"/>
      <c r="AV8" s="20"/>
      <c r="AW8" s="20"/>
      <c r="AX8" s="38"/>
      <c r="AZ8" s="37" t="s">
        <v>1</v>
      </c>
      <c r="BA8" s="20"/>
      <c r="BB8" s="20"/>
      <c r="BC8" s="20"/>
      <c r="BD8" s="20"/>
      <c r="BE8" s="20"/>
      <c r="BF8" s="20"/>
      <c r="BG8" s="20"/>
      <c r="BH8" s="38"/>
      <c r="BJ8" s="37" t="s">
        <v>1</v>
      </c>
      <c r="BK8" s="20"/>
      <c r="BL8" s="20"/>
      <c r="BM8" s="20"/>
      <c r="BN8" s="20"/>
      <c r="BO8" s="20"/>
      <c r="BP8" s="20"/>
      <c r="BQ8" s="20"/>
      <c r="BR8" s="38"/>
      <c r="BT8" s="37" t="s">
        <v>1</v>
      </c>
      <c r="BU8" s="20"/>
      <c r="BV8" s="20"/>
      <c r="BW8" s="20"/>
      <c r="BX8" s="20"/>
      <c r="BY8" s="20"/>
      <c r="BZ8" s="20"/>
      <c r="CA8" s="20"/>
      <c r="CB8" s="38"/>
      <c r="CD8" s="37" t="s">
        <v>1</v>
      </c>
      <c r="CE8" s="20"/>
      <c r="CF8" s="20"/>
      <c r="CG8" s="20"/>
      <c r="CH8" s="20"/>
      <c r="CI8" s="20"/>
      <c r="CJ8" s="20"/>
      <c r="CK8" s="20"/>
      <c r="CL8" s="38"/>
      <c r="CN8" s="37" t="s">
        <v>1</v>
      </c>
      <c r="CO8" s="20"/>
      <c r="CP8" s="20"/>
      <c r="CQ8" s="20"/>
      <c r="CR8" s="20"/>
      <c r="CS8" s="20"/>
      <c r="CT8" s="20"/>
      <c r="CU8" s="20"/>
      <c r="CV8" s="38"/>
      <c r="CX8" s="37" t="s">
        <v>1</v>
      </c>
      <c r="CY8" s="20"/>
      <c r="CZ8" s="20"/>
      <c r="DA8" s="20"/>
      <c r="DB8" s="20"/>
      <c r="DC8" s="20"/>
      <c r="DD8" s="20"/>
      <c r="DE8" s="20"/>
      <c r="DF8" s="38"/>
      <c r="DH8" s="37" t="s">
        <v>1</v>
      </c>
      <c r="DI8" s="20"/>
      <c r="DJ8" s="20"/>
      <c r="DK8" s="20"/>
      <c r="DL8" s="20"/>
      <c r="DM8" s="20"/>
      <c r="DN8" s="20"/>
      <c r="DO8" s="20"/>
      <c r="DP8" s="38"/>
    </row>
    <row r="9" spans="2:120" s="21" customFormat="1" ht="76.5" x14ac:dyDescent="0.2"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8</v>
      </c>
      <c r="H9" s="40" t="s">
        <v>19</v>
      </c>
      <c r="I9" s="40" t="s">
        <v>20</v>
      </c>
      <c r="J9" s="41" t="s">
        <v>21</v>
      </c>
      <c r="L9" s="39" t="s">
        <v>6</v>
      </c>
      <c r="M9" s="39" t="s">
        <v>2</v>
      </c>
      <c r="N9" s="40" t="s">
        <v>17</v>
      </c>
      <c r="O9" s="40" t="s">
        <v>18</v>
      </c>
      <c r="P9" s="40" t="s">
        <v>7</v>
      </c>
      <c r="Q9" s="40" t="s">
        <v>8</v>
      </c>
      <c r="R9" s="40" t="s">
        <v>19</v>
      </c>
      <c r="S9" s="40" t="s">
        <v>20</v>
      </c>
      <c r="T9" s="41" t="s">
        <v>21</v>
      </c>
      <c r="V9" s="39" t="s">
        <v>6</v>
      </c>
      <c r="W9" s="39" t="s">
        <v>2</v>
      </c>
      <c r="X9" s="40" t="s">
        <v>17</v>
      </c>
      <c r="Y9" s="40" t="s">
        <v>18</v>
      </c>
      <c r="Z9" s="40" t="s">
        <v>7</v>
      </c>
      <c r="AA9" s="40" t="s">
        <v>8</v>
      </c>
      <c r="AB9" s="40" t="s">
        <v>19</v>
      </c>
      <c r="AC9" s="40" t="s">
        <v>20</v>
      </c>
      <c r="AD9" s="41" t="s">
        <v>21</v>
      </c>
      <c r="AF9" s="39" t="s">
        <v>6</v>
      </c>
      <c r="AG9" s="39" t="s">
        <v>2</v>
      </c>
      <c r="AH9" s="40" t="s">
        <v>17</v>
      </c>
      <c r="AI9" s="40" t="s">
        <v>18</v>
      </c>
      <c r="AJ9" s="40" t="s">
        <v>7</v>
      </c>
      <c r="AK9" s="40" t="s">
        <v>8</v>
      </c>
      <c r="AL9" s="40" t="s">
        <v>19</v>
      </c>
      <c r="AM9" s="40" t="s">
        <v>20</v>
      </c>
      <c r="AN9" s="41" t="s">
        <v>21</v>
      </c>
      <c r="AP9" s="39" t="s">
        <v>6</v>
      </c>
      <c r="AQ9" s="39" t="s">
        <v>2</v>
      </c>
      <c r="AR9" s="40" t="s">
        <v>17</v>
      </c>
      <c r="AS9" s="40" t="s">
        <v>18</v>
      </c>
      <c r="AT9" s="40" t="s">
        <v>7</v>
      </c>
      <c r="AU9" s="40" t="s">
        <v>8</v>
      </c>
      <c r="AV9" s="40" t="s">
        <v>19</v>
      </c>
      <c r="AW9" s="40" t="s">
        <v>20</v>
      </c>
      <c r="AX9" s="41" t="s">
        <v>21</v>
      </c>
      <c r="AZ9" s="39" t="s">
        <v>6</v>
      </c>
      <c r="BA9" s="39" t="s">
        <v>2</v>
      </c>
      <c r="BB9" s="40" t="s">
        <v>17</v>
      </c>
      <c r="BC9" s="40" t="s">
        <v>18</v>
      </c>
      <c r="BD9" s="40" t="s">
        <v>7</v>
      </c>
      <c r="BE9" s="40" t="s">
        <v>8</v>
      </c>
      <c r="BF9" s="40" t="s">
        <v>19</v>
      </c>
      <c r="BG9" s="40" t="s">
        <v>20</v>
      </c>
      <c r="BH9" s="41" t="s">
        <v>21</v>
      </c>
      <c r="BJ9" s="39" t="s">
        <v>6</v>
      </c>
      <c r="BK9" s="39" t="s">
        <v>2</v>
      </c>
      <c r="BL9" s="40" t="s">
        <v>17</v>
      </c>
      <c r="BM9" s="40" t="s">
        <v>18</v>
      </c>
      <c r="BN9" s="40" t="s">
        <v>7</v>
      </c>
      <c r="BO9" s="40" t="s">
        <v>8</v>
      </c>
      <c r="BP9" s="40" t="s">
        <v>19</v>
      </c>
      <c r="BQ9" s="40" t="s">
        <v>20</v>
      </c>
      <c r="BR9" s="41" t="s">
        <v>21</v>
      </c>
      <c r="BT9" s="39" t="s">
        <v>6</v>
      </c>
      <c r="BU9" s="39" t="s">
        <v>2</v>
      </c>
      <c r="BV9" s="40" t="s">
        <v>17</v>
      </c>
      <c r="BW9" s="40" t="s">
        <v>18</v>
      </c>
      <c r="BX9" s="40" t="s">
        <v>7</v>
      </c>
      <c r="BY9" s="40" t="s">
        <v>8</v>
      </c>
      <c r="BZ9" s="40" t="s">
        <v>19</v>
      </c>
      <c r="CA9" s="40" t="s">
        <v>20</v>
      </c>
      <c r="CB9" s="41" t="s">
        <v>21</v>
      </c>
      <c r="CD9" s="39" t="s">
        <v>6</v>
      </c>
      <c r="CE9" s="39" t="s">
        <v>2</v>
      </c>
      <c r="CF9" s="40" t="s">
        <v>17</v>
      </c>
      <c r="CG9" s="40" t="s">
        <v>18</v>
      </c>
      <c r="CH9" s="40" t="s">
        <v>7</v>
      </c>
      <c r="CI9" s="40" t="s">
        <v>8</v>
      </c>
      <c r="CJ9" s="40" t="s">
        <v>19</v>
      </c>
      <c r="CK9" s="40" t="s">
        <v>20</v>
      </c>
      <c r="CL9" s="41" t="s">
        <v>21</v>
      </c>
      <c r="CN9" s="39" t="s">
        <v>6</v>
      </c>
      <c r="CO9" s="39" t="s">
        <v>2</v>
      </c>
      <c r="CP9" s="40" t="s">
        <v>17</v>
      </c>
      <c r="CQ9" s="40" t="s">
        <v>18</v>
      </c>
      <c r="CR9" s="40" t="s">
        <v>7</v>
      </c>
      <c r="CS9" s="40" t="s">
        <v>8</v>
      </c>
      <c r="CT9" s="40" t="s">
        <v>19</v>
      </c>
      <c r="CU9" s="40" t="s">
        <v>20</v>
      </c>
      <c r="CV9" s="41" t="s">
        <v>21</v>
      </c>
      <c r="CX9" s="39" t="s">
        <v>6</v>
      </c>
      <c r="CY9" s="39" t="s">
        <v>2</v>
      </c>
      <c r="CZ9" s="40" t="s">
        <v>17</v>
      </c>
      <c r="DA9" s="40" t="s">
        <v>18</v>
      </c>
      <c r="DB9" s="40" t="s">
        <v>7</v>
      </c>
      <c r="DC9" s="40" t="s">
        <v>8</v>
      </c>
      <c r="DD9" s="40" t="s">
        <v>19</v>
      </c>
      <c r="DE9" s="40" t="s">
        <v>20</v>
      </c>
      <c r="DF9" s="41" t="s">
        <v>21</v>
      </c>
      <c r="DH9" s="39" t="s">
        <v>6</v>
      </c>
      <c r="DI9" s="39" t="s">
        <v>2</v>
      </c>
      <c r="DJ9" s="40" t="s">
        <v>17</v>
      </c>
      <c r="DK9" s="40" t="s">
        <v>18</v>
      </c>
      <c r="DL9" s="40" t="s">
        <v>7</v>
      </c>
      <c r="DM9" s="40" t="s">
        <v>8</v>
      </c>
      <c r="DN9" s="40" t="s">
        <v>19</v>
      </c>
      <c r="DO9" s="40" t="s">
        <v>20</v>
      </c>
      <c r="DP9" s="41" t="s">
        <v>21</v>
      </c>
    </row>
    <row r="10" spans="2:120" s="15" customFormat="1" ht="15.95" customHeight="1" x14ac:dyDescent="0.2">
      <c r="B10" s="16">
        <v>1</v>
      </c>
      <c r="C10" s="17">
        <v>43191</v>
      </c>
      <c r="D10" s="18">
        <f>VLOOKUP(C10,'Net_Schedule &amp; Net_Actual'!$A$1:$C$2107,2,0)</f>
        <v>3306.569</v>
      </c>
      <c r="E10" s="18">
        <f>VLOOKUP(C10,'Net_Schedule &amp; Net_Actual'!$A$1:$C$2107,3,0)</f>
        <v>3205.8180000000002</v>
      </c>
      <c r="F10" s="19">
        <f>[3]Summary!$C4</f>
        <v>31299.840000000062</v>
      </c>
      <c r="G10" s="19">
        <f t="shared" ref="G10:G39" si="0">F10*200/1185.6</f>
        <v>5280.0000000000109</v>
      </c>
      <c r="H10" s="19">
        <f>G10/24</f>
        <v>220.00000000000045</v>
      </c>
      <c r="I10" s="19">
        <f>G10*(1-1.2%)*(1-12%)</f>
        <v>4590.6432000000095</v>
      </c>
      <c r="J10" s="19">
        <f>[3]Summary!$D4</f>
        <v>541.0124999999997</v>
      </c>
      <c r="L10" s="16">
        <v>1</v>
      </c>
      <c r="M10" s="17">
        <v>43221</v>
      </c>
      <c r="N10" s="18">
        <f>VLOOKUP(M10,'Net_Schedule &amp; Net_Actual'!$A$1:$C$2107,2,0)</f>
        <v>7692.8010000000004</v>
      </c>
      <c r="O10" s="18">
        <f>VLOOKUP(M10,'Net_Schedule &amp; Net_Actual'!$A$1:$C$2107,3,0)</f>
        <v>7821.3819999999996</v>
      </c>
      <c r="P10" s="19">
        <f>[3]Summary!$E4</f>
        <v>31299.840000000062</v>
      </c>
      <c r="Q10" s="19">
        <f>P10*200/1185.6</f>
        <v>5280.0000000000109</v>
      </c>
      <c r="R10" s="19">
        <f>Q10/24</f>
        <v>220.00000000000045</v>
      </c>
      <c r="S10" s="19">
        <f>Q10*(1-1.2%)*(1-12%)</f>
        <v>4590.6432000000095</v>
      </c>
      <c r="T10" s="19">
        <f>[3]Summary!$F4</f>
        <v>1437.4150000000002</v>
      </c>
      <c r="V10" s="16">
        <v>1</v>
      </c>
      <c r="W10" s="17">
        <v>43252</v>
      </c>
      <c r="X10" s="18">
        <f>VLOOKUP(W10,'Net_Schedule &amp; Net_Actual'!$A$1:$C$2107,2,0)</f>
        <v>14584.222</v>
      </c>
      <c r="Y10" s="18">
        <f>VLOOKUP(W10,'Net_Schedule &amp; Net_Actual'!$A$1:$C$2107,3,0)</f>
        <v>14022.036</v>
      </c>
      <c r="Z10" s="19">
        <f>[3]Summary!$G4</f>
        <v>31299.840000000062</v>
      </c>
      <c r="AA10" s="19">
        <f>Z10*200/1185.6</f>
        <v>5280.0000000000109</v>
      </c>
      <c r="AB10" s="19">
        <f>AA10/24</f>
        <v>220.00000000000045</v>
      </c>
      <c r="AC10" s="19">
        <f>AA10*(1-1.2%)*(1-12%)</f>
        <v>4590.6432000000095</v>
      </c>
      <c r="AD10" s="19">
        <f>[3]Summary!$H4</f>
        <v>2134.3899999999985</v>
      </c>
      <c r="AF10" s="16">
        <v>1</v>
      </c>
      <c r="AG10" s="17">
        <v>43282</v>
      </c>
      <c r="AH10" s="18">
        <f>VLOOKUP(AG10,'Net_Schedule &amp; Net_Actual'!$A$1:$C$2107,2,0)</f>
        <v>19043.409</v>
      </c>
      <c r="AI10" s="18">
        <f>VLOOKUP(AG10,'Net_Schedule &amp; Net_Actual'!$A$1:$C$2107,3,0)</f>
        <v>19103.562999999998</v>
      </c>
      <c r="AJ10" s="19">
        <f>[3]Summary!$I4</f>
        <v>31299.840000000062</v>
      </c>
      <c r="AK10" s="19">
        <f>AJ10*200/1185.6</f>
        <v>5280.0000000000109</v>
      </c>
      <c r="AL10" s="19">
        <f>AK10/24</f>
        <v>220.00000000000045</v>
      </c>
      <c r="AM10" s="19">
        <f>AK10*(1-1.2%)*(1-12%)</f>
        <v>4590.6432000000095</v>
      </c>
      <c r="AN10" s="19">
        <f>[3]Summary!$J4</f>
        <v>3235.7075000000032</v>
      </c>
      <c r="AP10" s="16">
        <v>1</v>
      </c>
      <c r="AQ10" s="17">
        <v>43313</v>
      </c>
      <c r="AR10" s="18">
        <f>VLOOKUP(AQ10,'Net_Schedule &amp; Net_Actual'!$A$1:$C$2107,2,0)</f>
        <v>4176</v>
      </c>
      <c r="AS10" s="18">
        <f>VLOOKUP(AQ10,'Net_Schedule &amp; Net_Actual'!$A$1:$C$2107,3,0)</f>
        <v>4224.1450000000004</v>
      </c>
      <c r="AT10" s="19">
        <f>[3]Summary!$K4</f>
        <v>31299.840000000062</v>
      </c>
      <c r="AU10" s="19">
        <f>AT10*200/1185.6</f>
        <v>5280.0000000000109</v>
      </c>
      <c r="AV10" s="19">
        <f>AU10/24</f>
        <v>220.00000000000045</v>
      </c>
      <c r="AW10" s="19">
        <f>AU10*(1-1.2%)*(1-12%)</f>
        <v>4590.6432000000095</v>
      </c>
      <c r="AX10" s="19">
        <f>[3]Summary!$L4</f>
        <v>2752.56</v>
      </c>
      <c r="AZ10" s="16">
        <v>1</v>
      </c>
      <c r="BA10" s="17">
        <v>43344</v>
      </c>
      <c r="BB10" s="18">
        <f>VLOOKUP(BA10,'Net_Schedule &amp; Net_Actual'!$A$1:$C$2107,2,0)</f>
        <v>18595.689999999999</v>
      </c>
      <c r="BC10" s="18">
        <f>VLOOKUP(BA10,'Net_Schedule &amp; Net_Actual'!$A$1:$C$2107,3,0)</f>
        <v>18839.054</v>
      </c>
      <c r="BD10" s="19">
        <f>[3]Summary!$M4</f>
        <v>31299.840000000062</v>
      </c>
      <c r="BE10" s="19">
        <f>BD10*200/1185.6</f>
        <v>5280.0000000000109</v>
      </c>
      <c r="BF10" s="19">
        <f>BE10/24</f>
        <v>220.00000000000045</v>
      </c>
      <c r="BG10" s="19">
        <f>BE10*(1-1.2%)*(1-12%)</f>
        <v>4590.6432000000095</v>
      </c>
      <c r="BH10" s="19">
        <f>[3]Summary!$N4</f>
        <v>2752.56</v>
      </c>
      <c r="BJ10" s="16">
        <v>1</v>
      </c>
      <c r="BK10" s="17">
        <v>43374</v>
      </c>
      <c r="BL10" s="18">
        <f>VLOOKUP(BK10,'Net_Schedule &amp; Net_Actual'!$A$1:$C$2107,2,0)</f>
        <v>18766.96</v>
      </c>
      <c r="BM10" s="18">
        <f>VLOOKUP(BK10,'Net_Schedule &amp; Net_Actual'!$A$1:$C$2107,3,0)</f>
        <v>18603.64</v>
      </c>
      <c r="BN10" s="19">
        <f>[3]Summary!$O4</f>
        <v>31299.840000000062</v>
      </c>
      <c r="BO10" s="19">
        <f>BN10*200/1185.6</f>
        <v>5280.0000000000109</v>
      </c>
      <c r="BP10" s="19">
        <f>BO10/24</f>
        <v>220.00000000000045</v>
      </c>
      <c r="BQ10" s="19">
        <f>BO10*(1-1.2%)*(1-12%)</f>
        <v>4590.6432000000095</v>
      </c>
      <c r="BR10" s="19">
        <f>[3]Summary!$P4</f>
        <v>2752.56</v>
      </c>
      <c r="BT10" s="16">
        <v>1</v>
      </c>
      <c r="BU10" s="17">
        <v>43405</v>
      </c>
      <c r="BV10" s="18">
        <f>VLOOKUP(BU10,'Net_Schedule &amp; Net_Actual'!$A$1:$C$2107,2,0)</f>
        <v>10010.85</v>
      </c>
      <c r="BW10" s="18">
        <f>VLOOKUP(BU10,'Net_Schedule &amp; Net_Actual'!$A$1:$C$2107,3,0)</f>
        <v>10135.93</v>
      </c>
      <c r="BX10" s="19">
        <f>[3]Summary!$Q4</f>
        <v>31299.840000000062</v>
      </c>
      <c r="BY10" s="19">
        <f>BX10*200/1185.6</f>
        <v>5280.0000000000109</v>
      </c>
      <c r="BZ10" s="19">
        <f>BY10/24</f>
        <v>220.00000000000045</v>
      </c>
      <c r="CA10" s="19">
        <f>BY10*(1-1.2%)*(1-12%)</f>
        <v>4590.6432000000095</v>
      </c>
      <c r="CB10" s="19">
        <f>[3]Summary!$R4</f>
        <v>1497.5375000000013</v>
      </c>
      <c r="CD10" s="16">
        <v>1</v>
      </c>
      <c r="CE10" s="17">
        <v>43435</v>
      </c>
      <c r="CF10" s="18">
        <f>VLOOKUP(CE10,'Net_Schedule &amp; Net_Actual'!$A$1:$C$2107,2,0)</f>
        <v>7933.54</v>
      </c>
      <c r="CG10" s="18">
        <f>VLOOKUP(CE10,'Net_Schedule &amp; Net_Actual'!$A$1:$C$2107,3,0)</f>
        <v>7743.2730000000001</v>
      </c>
      <c r="CH10" s="19">
        <f>[3]Summary!$S4</f>
        <v>31299.840000000062</v>
      </c>
      <c r="CI10" s="19">
        <f>CH10*200/1185.6</f>
        <v>5280.0000000000109</v>
      </c>
      <c r="CJ10" s="19">
        <f>CI10/24</f>
        <v>220.00000000000045</v>
      </c>
      <c r="CK10" s="19">
        <f>CI10*(1-1.2%)*(1-12%)</f>
        <v>4590.6432000000095</v>
      </c>
      <c r="CL10" s="19">
        <f>[3]Summary!$T4</f>
        <v>1164.4599999999998</v>
      </c>
      <c r="CN10" s="16">
        <v>1</v>
      </c>
      <c r="CO10" s="17">
        <v>43466</v>
      </c>
      <c r="CP10" s="18">
        <f>VLOOKUP(CO10,'Net_Schedule &amp; Net_Actual'!$A$1:$C$2107,2,0)</f>
        <v>5074.5029999999997</v>
      </c>
      <c r="CQ10" s="18">
        <f>VLOOKUP(CO10,'Net_Schedule &amp; Net_Actual'!$A$1:$C$2107,3,0)</f>
        <v>5006.5450000000001</v>
      </c>
      <c r="CR10" s="19">
        <f>[3]Summary!$U4</f>
        <v>31299.840000000062</v>
      </c>
      <c r="CS10" s="19">
        <f>CR10*200/1185.6</f>
        <v>5280.0000000000109</v>
      </c>
      <c r="CT10" s="19">
        <f>CS10/24</f>
        <v>220.00000000000045</v>
      </c>
      <c r="CU10" s="19">
        <f>CS10*(1-1.2%)*(1-12%)</f>
        <v>4590.6432000000095</v>
      </c>
      <c r="CV10" s="19">
        <f>[3]Summary!$V4</f>
        <v>779.98750000000018</v>
      </c>
      <c r="CX10" s="16">
        <v>1</v>
      </c>
      <c r="CY10" s="17">
        <v>43497</v>
      </c>
      <c r="CZ10" s="18">
        <f>VLOOKUP(CY10,'Net_Schedule &amp; Net_Actual'!$A$1:$C$2107,2,0)</f>
        <v>4722.8140000000003</v>
      </c>
      <c r="DA10" s="18">
        <f>VLOOKUP(CY10,'Net_Schedule &amp; Net_Actual'!$A$1:$C$2107,3,0)</f>
        <v>4721.2359999999999</v>
      </c>
      <c r="DB10" s="19">
        <f>[3]Summary!$W4</f>
        <v>31299.840000000062</v>
      </c>
      <c r="DC10" s="19">
        <f>DB10*200/1185.6</f>
        <v>5280.0000000000109</v>
      </c>
      <c r="DD10" s="19">
        <f>DC10/24</f>
        <v>220.00000000000045</v>
      </c>
      <c r="DE10" s="19">
        <f>DC10*(1-1.2%)*(1-12%)</f>
        <v>4590.6432000000095</v>
      </c>
      <c r="DF10" s="19">
        <f>[3]Summary!$X4</f>
        <v>708.80250000000012</v>
      </c>
      <c r="DH10" s="16">
        <v>1</v>
      </c>
      <c r="DI10" s="17">
        <v>43525</v>
      </c>
      <c r="DJ10" s="18">
        <f>VLOOKUP(DI10,'Net_Schedule &amp; Net_Actual'!$A$1:$C$2107,2,0)</f>
        <v>4058.0140000000001</v>
      </c>
      <c r="DK10" s="18">
        <f>VLOOKUP(DI10,'Net_Schedule &amp; Net_Actual'!$A$1:$C$2107,3,0)</f>
        <v>4050.0360000000001</v>
      </c>
      <c r="DL10" s="19">
        <f>[3]Summary!$Y4</f>
        <v>31299.840000000062</v>
      </c>
      <c r="DM10" s="19">
        <f>DL10*200/1185.6</f>
        <v>5280.0000000000109</v>
      </c>
      <c r="DN10" s="19">
        <f>DM10/24</f>
        <v>220.00000000000045</v>
      </c>
      <c r="DO10" s="19">
        <f>DM10*(1-1.2%)*(1-12%)</f>
        <v>4590.6432000000095</v>
      </c>
      <c r="DP10" s="19">
        <f>[3]Summary!$Z4</f>
        <v>743.2675000000005</v>
      </c>
    </row>
    <row r="11" spans="2:120" s="15" customFormat="1" ht="15.95" customHeight="1" x14ac:dyDescent="0.2">
      <c r="B11" s="16">
        <v>2</v>
      </c>
      <c r="C11" s="17">
        <f>C10+1</f>
        <v>43192</v>
      </c>
      <c r="D11" s="18">
        <f>VLOOKUP(C11,'Net_Schedule &amp; Net_Actual'!$A$1:$C$2107,2,0)</f>
        <v>5008.7120000000004</v>
      </c>
      <c r="E11" s="18">
        <f>VLOOKUP(C11,'Net_Schedule &amp; Net_Actual'!$A$1:$C$2107,3,0)</f>
        <v>5145.6729999999998</v>
      </c>
      <c r="F11" s="19">
        <f>[3]Summary!$C5</f>
        <v>31299.840000000062</v>
      </c>
      <c r="G11" s="19">
        <f t="shared" si="0"/>
        <v>5280.0000000000109</v>
      </c>
      <c r="H11" s="19">
        <f t="shared" ref="H11:H40" si="1">G11/24</f>
        <v>220.00000000000045</v>
      </c>
      <c r="I11" s="19">
        <f t="shared" ref="I11:I40" si="2">G11*(1-1.2%)*(1-12%)</f>
        <v>4590.6432000000095</v>
      </c>
      <c r="J11" s="19">
        <f>[3]Summary!$D5</f>
        <v>779.53750000000002</v>
      </c>
      <c r="L11" s="16">
        <v>2</v>
      </c>
      <c r="M11" s="17">
        <f>M10+1</f>
        <v>43222</v>
      </c>
      <c r="N11" s="18">
        <f>VLOOKUP(M11,'Net_Schedule &amp; Net_Actual'!$A$1:$C$2107,2,0)</f>
        <v>8645.7950000000001</v>
      </c>
      <c r="O11" s="18">
        <f>VLOOKUP(M11,'Net_Schedule &amp; Net_Actual'!$A$1:$C$2107,3,0)</f>
        <v>8437.3819999999996</v>
      </c>
      <c r="P11" s="19">
        <f>[3]Summary!$E5</f>
        <v>31299.840000000062</v>
      </c>
      <c r="Q11" s="19">
        <f t="shared" ref="Q11:Q40" si="3">P11*200/1185.6</f>
        <v>5280.0000000000109</v>
      </c>
      <c r="R11" s="19">
        <f t="shared" ref="R11:R40" si="4">Q11/24</f>
        <v>220.00000000000045</v>
      </c>
      <c r="S11" s="19">
        <f t="shared" ref="S11:S40" si="5">Q11*(1-1.2%)*(1-12%)</f>
        <v>4590.6432000000095</v>
      </c>
      <c r="T11" s="19">
        <f>[3]Summary!$F5</f>
        <v>1444.77</v>
      </c>
      <c r="V11" s="16">
        <v>2</v>
      </c>
      <c r="W11" s="17">
        <f>W10+1</f>
        <v>43253</v>
      </c>
      <c r="X11" s="18">
        <f>VLOOKUP(W11,'Net_Schedule &amp; Net_Actual'!$A$1:$C$2107,2,0)</f>
        <v>17251.669999999998</v>
      </c>
      <c r="Y11" s="18">
        <f>VLOOKUP(W11,'Net_Schedule &amp; Net_Actual'!$A$1:$C$2107,3,0)</f>
        <v>17085.672999999999</v>
      </c>
      <c r="Z11" s="19">
        <f>[3]Summary!$G5</f>
        <v>31299.840000000062</v>
      </c>
      <c r="AA11" s="19">
        <f t="shared" ref="AA11:AA39" si="6">Z11*200/1185.6</f>
        <v>5280.0000000000109</v>
      </c>
      <c r="AB11" s="19">
        <f t="shared" ref="AB11:AB40" si="7">AA11/24</f>
        <v>220.00000000000045</v>
      </c>
      <c r="AC11" s="19">
        <f t="shared" ref="AC11:AC40" si="8">AA11*(1-1.2%)*(1-12%)</f>
        <v>4590.6432000000095</v>
      </c>
      <c r="AD11" s="19">
        <f>[3]Summary!$H5</f>
        <v>2235.9474999999993</v>
      </c>
      <c r="AF11" s="16">
        <v>2</v>
      </c>
      <c r="AG11" s="17">
        <f>AG10+1</f>
        <v>43283</v>
      </c>
      <c r="AH11" s="18">
        <f>VLOOKUP(AG11,'Net_Schedule &amp; Net_Actual'!$A$1:$C$2107,2,0)</f>
        <v>18767.117999999999</v>
      </c>
      <c r="AI11" s="18">
        <f>VLOOKUP(AG11,'Net_Schedule &amp; Net_Actual'!$A$1:$C$2107,3,0)</f>
        <v>18770.544999999998</v>
      </c>
      <c r="AJ11" s="19">
        <f>[3]Summary!$I5</f>
        <v>31299.840000000062</v>
      </c>
      <c r="AK11" s="19">
        <f t="shared" ref="AK11:AK40" si="9">AJ11*200/1185.6</f>
        <v>5280.0000000000109</v>
      </c>
      <c r="AL11" s="19">
        <f t="shared" ref="AL11:AL40" si="10">AK11/24</f>
        <v>220.00000000000045</v>
      </c>
      <c r="AM11" s="19">
        <f t="shared" ref="AM11:AM40" si="11">AK11*(1-1.2%)*(1-12%)</f>
        <v>4590.6432000000095</v>
      </c>
      <c r="AN11" s="19">
        <f>[3]Summary!$J5</f>
        <v>2752.56</v>
      </c>
      <c r="AP11" s="16">
        <v>2</v>
      </c>
      <c r="AQ11" s="17">
        <f>AQ10+1</f>
        <v>43314</v>
      </c>
      <c r="AR11" s="18">
        <f>VLOOKUP(AQ11,'Net_Schedule &amp; Net_Actual'!$A$1:$C$2107,2,0)</f>
        <v>4176</v>
      </c>
      <c r="AS11" s="18">
        <f>VLOOKUP(AQ11,'Net_Schedule &amp; Net_Actual'!$A$1:$C$2107,3,0)</f>
        <v>4240.8729999999996</v>
      </c>
      <c r="AT11" s="19">
        <f>[3]Summary!$K5</f>
        <v>31299.840000000062</v>
      </c>
      <c r="AU11" s="19">
        <f t="shared" ref="AU11:AU40" si="12">AT11*200/1185.6</f>
        <v>5280.0000000000109</v>
      </c>
      <c r="AV11" s="19">
        <f t="shared" ref="AV11:AV40" si="13">AU11/24</f>
        <v>220.00000000000045</v>
      </c>
      <c r="AW11" s="19">
        <f t="shared" ref="AW11:AW40" si="14">AU11*(1-1.2%)*(1-12%)</f>
        <v>4590.6432000000095</v>
      </c>
      <c r="AX11" s="19">
        <f>[3]Summary!$L5</f>
        <v>2752.56</v>
      </c>
      <c r="AZ11" s="16">
        <v>2</v>
      </c>
      <c r="BA11" s="17">
        <f>BA10+1</f>
        <v>43345</v>
      </c>
      <c r="BB11" s="18">
        <f>VLOOKUP(BA11,'Net_Schedule &amp; Net_Actual'!$A$1:$C$2107,2,0)</f>
        <v>18508.030999999999</v>
      </c>
      <c r="BC11" s="18">
        <f>VLOOKUP(BA11,'Net_Schedule &amp; Net_Actual'!$A$1:$C$2107,3,0)</f>
        <v>18716.726999999999</v>
      </c>
      <c r="BD11" s="19">
        <f>[3]Summary!$M5</f>
        <v>31299.840000000062</v>
      </c>
      <c r="BE11" s="19">
        <f t="shared" ref="BE11:BE39" si="15">BD11*200/1185.6</f>
        <v>5280.0000000000109</v>
      </c>
      <c r="BF11" s="19">
        <f t="shared" ref="BF11:BF40" si="16">BE11/24</f>
        <v>220.00000000000045</v>
      </c>
      <c r="BG11" s="19">
        <f t="shared" ref="BG11:BG40" si="17">BE11*(1-1.2%)*(1-12%)</f>
        <v>4590.6432000000095</v>
      </c>
      <c r="BH11" s="19">
        <f>[3]Summary!$N5</f>
        <v>2752.56</v>
      </c>
      <c r="BJ11" s="16">
        <v>2</v>
      </c>
      <c r="BK11" s="17">
        <f>BK10+1</f>
        <v>43375</v>
      </c>
      <c r="BL11" s="18">
        <f>VLOOKUP(BK11,'Net_Schedule &amp; Net_Actual'!$A$1:$C$2107,2,0)</f>
        <v>18766.63</v>
      </c>
      <c r="BM11" s="18">
        <f>VLOOKUP(BK11,'Net_Schedule &amp; Net_Actual'!$A$1:$C$2107,3,0)</f>
        <v>18985.96</v>
      </c>
      <c r="BN11" s="19">
        <f>[3]Summary!$O5</f>
        <v>31299.840000000062</v>
      </c>
      <c r="BO11" s="19">
        <f t="shared" ref="BO11:BO40" si="18">BN11*200/1185.6</f>
        <v>5280.0000000000109</v>
      </c>
      <c r="BP11" s="19">
        <f t="shared" ref="BP11:BP40" si="19">BO11/24</f>
        <v>220.00000000000045</v>
      </c>
      <c r="BQ11" s="19">
        <f t="shared" ref="BQ11:BQ40" si="20">BO11*(1-1.2%)*(1-12%)</f>
        <v>4590.6432000000095</v>
      </c>
      <c r="BR11" s="19">
        <f>[3]Summary!$P5</f>
        <v>2752.56</v>
      </c>
      <c r="BT11" s="16">
        <v>2</v>
      </c>
      <c r="BU11" s="17">
        <f>BU10+1</f>
        <v>43406</v>
      </c>
      <c r="BV11" s="18">
        <f>VLOOKUP(BU11,'Net_Schedule &amp; Net_Actual'!$A$1:$C$2107,2,0)</f>
        <v>9998.76</v>
      </c>
      <c r="BW11" s="18">
        <f>VLOOKUP(BU11,'Net_Schedule &amp; Net_Actual'!$A$1:$C$2107,3,0)</f>
        <v>10074.469999999999</v>
      </c>
      <c r="BX11" s="19">
        <f>[3]Summary!$Q5</f>
        <v>31299.840000000062</v>
      </c>
      <c r="BY11" s="19">
        <f t="shared" ref="BY11:BY39" si="21">BX11*200/1185.6</f>
        <v>5280.0000000000109</v>
      </c>
      <c r="BZ11" s="19">
        <f t="shared" ref="BZ11:BZ40" si="22">BY11/24</f>
        <v>220.00000000000045</v>
      </c>
      <c r="CA11" s="19">
        <f t="shared" ref="CA11:CA40" si="23">BY11*(1-1.2%)*(1-12%)</f>
        <v>4590.6432000000095</v>
      </c>
      <c r="CB11" s="19">
        <f>[3]Summary!$R5</f>
        <v>1441.1875000000005</v>
      </c>
      <c r="CD11" s="16">
        <v>2</v>
      </c>
      <c r="CE11" s="17">
        <f>CE10+1</f>
        <v>43436</v>
      </c>
      <c r="CF11" s="18">
        <f>VLOOKUP(CE11,'Net_Schedule &amp; Net_Actual'!$A$1:$C$2107,2,0)</f>
        <v>6944.9359999999997</v>
      </c>
      <c r="CG11" s="18">
        <f>VLOOKUP(CE11,'Net_Schedule &amp; Net_Actual'!$A$1:$C$2107,3,0)</f>
        <v>6881.2359999999999</v>
      </c>
      <c r="CH11" s="19">
        <f>[3]Summary!$S5</f>
        <v>31299.840000000062</v>
      </c>
      <c r="CI11" s="19">
        <f t="shared" ref="CI11:CI40" si="24">CH11*200/1185.6</f>
        <v>5280.0000000000109</v>
      </c>
      <c r="CJ11" s="19">
        <f t="shared" ref="CJ11:CJ40" si="25">CI11/24</f>
        <v>220.00000000000045</v>
      </c>
      <c r="CK11" s="19">
        <f t="shared" ref="CK11:CK40" si="26">CI11*(1-1.2%)*(1-12%)</f>
        <v>4590.6432000000095</v>
      </c>
      <c r="CL11" s="19">
        <f>[3]Summary!$T5</f>
        <v>1063.0674999999997</v>
      </c>
      <c r="CN11" s="16">
        <v>2</v>
      </c>
      <c r="CO11" s="17">
        <f>CO10+1</f>
        <v>43467</v>
      </c>
      <c r="CP11" s="18">
        <f>VLOOKUP(CO11,'Net_Schedule &amp; Net_Actual'!$A$1:$C$2107,2,0)</f>
        <v>5558.9290000000001</v>
      </c>
      <c r="CQ11" s="18">
        <f>VLOOKUP(CO11,'Net_Schedule &amp; Net_Actual'!$A$1:$C$2107,3,0)</f>
        <v>5524.5820000000003</v>
      </c>
      <c r="CR11" s="19">
        <f>[3]Summary!$U5</f>
        <v>31299.840000000062</v>
      </c>
      <c r="CS11" s="19">
        <f t="shared" ref="CS11:CS40" si="27">CR11*200/1185.6</f>
        <v>5280.0000000000109</v>
      </c>
      <c r="CT11" s="19">
        <f t="shared" ref="CT11:CT40" si="28">CS11/24</f>
        <v>220.00000000000045</v>
      </c>
      <c r="CU11" s="19">
        <f t="shared" ref="CU11:CU40" si="29">CS11*(1-1.2%)*(1-12%)</f>
        <v>4590.6432000000095</v>
      </c>
      <c r="CV11" s="19">
        <f>[3]Summary!$V5</f>
        <v>817.2800000000002</v>
      </c>
      <c r="CX11" s="16">
        <v>2</v>
      </c>
      <c r="CY11" s="17">
        <f>CY10+1</f>
        <v>43498</v>
      </c>
      <c r="CZ11" s="18">
        <f>VLOOKUP(CY11,'Net_Schedule &amp; Net_Actual'!$A$1:$C$2107,2,0)</f>
        <v>4983.3310000000001</v>
      </c>
      <c r="DA11" s="18">
        <f>VLOOKUP(CY11,'Net_Schedule &amp; Net_Actual'!$A$1:$C$2107,3,0)</f>
        <v>4901.018</v>
      </c>
      <c r="DB11" s="19">
        <f>[3]Summary!$W5</f>
        <v>31299.840000000062</v>
      </c>
      <c r="DC11" s="19">
        <f t="shared" ref="DC11:DC40" si="30">DB11*200/1185.6</f>
        <v>5280.0000000000109</v>
      </c>
      <c r="DD11" s="19">
        <f t="shared" ref="DD11:DD40" si="31">DC11/24</f>
        <v>220.00000000000045</v>
      </c>
      <c r="DE11" s="19">
        <f t="shared" ref="DE11:DE40" si="32">DC11*(1-1.2%)*(1-12%)</f>
        <v>4590.6432000000095</v>
      </c>
      <c r="DF11" s="19">
        <f>[3]Summary!$X5</f>
        <v>750.80250000000012</v>
      </c>
      <c r="DH11" s="16">
        <v>2</v>
      </c>
      <c r="DI11" s="17">
        <f>DI10+1</f>
        <v>43526</v>
      </c>
      <c r="DJ11" s="18">
        <f>VLOOKUP(DI11,'Net_Schedule &amp; Net_Actual'!$A$1:$C$2107,2,0)</f>
        <v>5264.7120000000004</v>
      </c>
      <c r="DK11" s="18">
        <f>VLOOKUP(DI11,'Net_Schedule &amp; Net_Actual'!$A$1:$C$2107,3,0)</f>
        <v>5112.8</v>
      </c>
      <c r="DL11" s="19">
        <f>[3]Summary!$Y5</f>
        <v>31299.840000000062</v>
      </c>
      <c r="DM11" s="19">
        <f t="shared" ref="DM11:DM40" si="33">DL11*200/1185.6</f>
        <v>5280.0000000000109</v>
      </c>
      <c r="DN11" s="19">
        <f t="shared" ref="DN11:DN40" si="34">DM11/24</f>
        <v>220.00000000000045</v>
      </c>
      <c r="DO11" s="19">
        <f t="shared" ref="DO11:DO40" si="35">DM11*(1-1.2%)*(1-12%)</f>
        <v>4590.6432000000095</v>
      </c>
      <c r="DP11" s="19">
        <f>[3]Summary!$Z5</f>
        <v>776.34000000000071</v>
      </c>
    </row>
    <row r="12" spans="2:120" s="15" customFormat="1" ht="15.95" customHeight="1" x14ac:dyDescent="0.2">
      <c r="B12" s="16">
        <v>3</v>
      </c>
      <c r="C12" s="17">
        <f t="shared" ref="C12:C39" si="36">C11+1</f>
        <v>43193</v>
      </c>
      <c r="D12" s="18">
        <f>VLOOKUP(C12,'Net_Schedule &amp; Net_Actual'!$A$1:$C$2107,2,0)</f>
        <v>5949.8109999999997</v>
      </c>
      <c r="E12" s="18">
        <f>VLOOKUP(C12,'Net_Schedule &amp; Net_Actual'!$A$1:$C$2107,3,0)</f>
        <v>6226.1819999999998</v>
      </c>
      <c r="F12" s="19">
        <f>[3]Summary!$C6</f>
        <v>31299.840000000062</v>
      </c>
      <c r="G12" s="19">
        <f t="shared" si="0"/>
        <v>5280.0000000000109</v>
      </c>
      <c r="H12" s="19">
        <f t="shared" si="1"/>
        <v>220.00000000000045</v>
      </c>
      <c r="I12" s="19">
        <f t="shared" si="2"/>
        <v>4590.6432000000095</v>
      </c>
      <c r="J12" s="19">
        <f>[3]Summary!$D6</f>
        <v>890.4000000000002</v>
      </c>
      <c r="L12" s="16">
        <v>3</v>
      </c>
      <c r="M12" s="17">
        <f t="shared" ref="M12:M40" si="37">M11+1</f>
        <v>43223</v>
      </c>
      <c r="N12" s="18">
        <f>VLOOKUP(M12,'Net_Schedule &amp; Net_Actual'!$A$1:$C$2107,2,0)</f>
        <v>10286.105</v>
      </c>
      <c r="O12" s="18">
        <f>VLOOKUP(M12,'Net_Schedule &amp; Net_Actual'!$A$1:$C$2107,3,0)</f>
        <v>10014.254000000001</v>
      </c>
      <c r="P12" s="19">
        <f>[3]Summary!$E6</f>
        <v>31299.840000000062</v>
      </c>
      <c r="Q12" s="19">
        <f t="shared" si="3"/>
        <v>5280.0000000000109</v>
      </c>
      <c r="R12" s="19">
        <f t="shared" si="4"/>
        <v>220.00000000000045</v>
      </c>
      <c r="S12" s="19">
        <f t="shared" si="5"/>
        <v>4590.6432000000095</v>
      </c>
      <c r="T12" s="19">
        <f>[3]Summary!$F6</f>
        <v>1526.5925</v>
      </c>
      <c r="V12" s="16">
        <v>3</v>
      </c>
      <c r="W12" s="17">
        <f t="shared" ref="W12:W39" si="38">W11+1</f>
        <v>43254</v>
      </c>
      <c r="X12" s="18">
        <f>VLOOKUP(W12,'Net_Schedule &amp; Net_Actual'!$A$1:$C$2107,2,0)</f>
        <v>17033.444</v>
      </c>
      <c r="Y12" s="18">
        <f>VLOOKUP(W12,'Net_Schedule &amp; Net_Actual'!$A$1:$C$2107,3,0)</f>
        <v>16948.726999999999</v>
      </c>
      <c r="Z12" s="19">
        <f>[3]Summary!$G6</f>
        <v>31299.840000000062</v>
      </c>
      <c r="AA12" s="19">
        <f t="shared" si="6"/>
        <v>5280.0000000000109</v>
      </c>
      <c r="AB12" s="19">
        <f t="shared" si="7"/>
        <v>220.00000000000045</v>
      </c>
      <c r="AC12" s="19">
        <f t="shared" si="8"/>
        <v>4590.6432000000095</v>
      </c>
      <c r="AD12" s="19">
        <f>[3]Summary!$H6</f>
        <v>2596.0499999999979</v>
      </c>
      <c r="AF12" s="16">
        <v>3</v>
      </c>
      <c r="AG12" s="17">
        <f t="shared" ref="AG12:AG40" si="39">AG11+1</f>
        <v>43284</v>
      </c>
      <c r="AH12" s="18">
        <f>VLOOKUP(AG12,'Net_Schedule &amp; Net_Actual'!$A$1:$C$2107,2,0)</f>
        <v>18767.117999999999</v>
      </c>
      <c r="AI12" s="18">
        <f>VLOOKUP(AG12,'Net_Schedule &amp; Net_Actual'!$A$1:$C$2107,3,0)</f>
        <v>18794.036</v>
      </c>
      <c r="AJ12" s="19">
        <f>[3]Summary!$I6</f>
        <v>31299.840000000062</v>
      </c>
      <c r="AK12" s="19">
        <f t="shared" si="9"/>
        <v>5280.0000000000109</v>
      </c>
      <c r="AL12" s="19">
        <f t="shared" si="10"/>
        <v>220.00000000000045</v>
      </c>
      <c r="AM12" s="19">
        <f t="shared" si="11"/>
        <v>4590.6432000000095</v>
      </c>
      <c r="AN12" s="19">
        <f>[3]Summary!$J6</f>
        <v>2752.56</v>
      </c>
      <c r="AP12" s="16">
        <v>3</v>
      </c>
      <c r="AQ12" s="17">
        <f t="shared" ref="AQ12:AQ40" si="40">AQ11+1</f>
        <v>43315</v>
      </c>
      <c r="AR12" s="18">
        <f>VLOOKUP(AQ12,'Net_Schedule &amp; Net_Actual'!$A$1:$C$2107,2,0)</f>
        <v>7822.2380000000003</v>
      </c>
      <c r="AS12" s="18">
        <f>VLOOKUP(AQ12,'Net_Schedule &amp; Net_Actual'!$A$1:$C$2107,3,0)</f>
        <v>7991.9269999999997</v>
      </c>
      <c r="AT12" s="19">
        <f>[3]Summary!$K6</f>
        <v>31299.840000000062</v>
      </c>
      <c r="AU12" s="19">
        <f t="shared" si="12"/>
        <v>5280.0000000000109</v>
      </c>
      <c r="AV12" s="19">
        <f t="shared" si="13"/>
        <v>220.00000000000045</v>
      </c>
      <c r="AW12" s="19">
        <f t="shared" si="14"/>
        <v>4590.6432000000095</v>
      </c>
      <c r="AX12" s="19">
        <f>[3]Summary!$L6</f>
        <v>2752.56</v>
      </c>
      <c r="AZ12" s="16">
        <v>3</v>
      </c>
      <c r="BA12" s="17">
        <f t="shared" ref="BA12:BA39" si="41">BA11+1</f>
        <v>43346</v>
      </c>
      <c r="BB12" s="18">
        <f>VLOOKUP(BA12,'Net_Schedule &amp; Net_Actual'!$A$1:$C$2107,2,0)</f>
        <v>16353.371999999999</v>
      </c>
      <c r="BC12" s="18">
        <f>VLOOKUP(BA12,'Net_Schedule &amp; Net_Actual'!$A$1:$C$2107,3,0)</f>
        <v>16437.382000000001</v>
      </c>
      <c r="BD12" s="19">
        <f>[3]Summary!$M6</f>
        <v>31299.840000000062</v>
      </c>
      <c r="BE12" s="19">
        <f t="shared" si="15"/>
        <v>5280.0000000000109</v>
      </c>
      <c r="BF12" s="19">
        <f t="shared" si="16"/>
        <v>220.00000000000045</v>
      </c>
      <c r="BG12" s="19">
        <f t="shared" si="17"/>
        <v>4590.6432000000095</v>
      </c>
      <c r="BH12" s="19">
        <f>[3]Summary!$N6</f>
        <v>2752.56</v>
      </c>
      <c r="BJ12" s="16">
        <v>3</v>
      </c>
      <c r="BK12" s="17">
        <f t="shared" ref="BK12:BK40" si="42">BK11+1</f>
        <v>43376</v>
      </c>
      <c r="BL12" s="18">
        <f>VLOOKUP(BK12,'Net_Schedule &amp; Net_Actual'!$A$1:$C$2107,2,0)</f>
        <v>18753.52</v>
      </c>
      <c r="BM12" s="18">
        <f>VLOOKUP(BK12,'Net_Schedule &amp; Net_Actual'!$A$1:$C$2107,3,0)</f>
        <v>19004</v>
      </c>
      <c r="BN12" s="19">
        <f>[3]Summary!$O6</f>
        <v>31299.840000000062</v>
      </c>
      <c r="BO12" s="19">
        <f t="shared" si="18"/>
        <v>5280.0000000000109</v>
      </c>
      <c r="BP12" s="19">
        <f t="shared" si="19"/>
        <v>220.00000000000045</v>
      </c>
      <c r="BQ12" s="19">
        <f t="shared" si="20"/>
        <v>4590.6432000000095</v>
      </c>
      <c r="BR12" s="19">
        <f>[3]Summary!$P6</f>
        <v>2752.56</v>
      </c>
      <c r="BT12" s="16">
        <v>3</v>
      </c>
      <c r="BU12" s="17">
        <f t="shared" ref="BU12:BU39" si="43">BU11+1</f>
        <v>43407</v>
      </c>
      <c r="BV12" s="18">
        <f>VLOOKUP(BU12,'Net_Schedule &amp; Net_Actual'!$A$1:$C$2107,2,0)</f>
        <v>10182.67</v>
      </c>
      <c r="BW12" s="18">
        <f>VLOOKUP(BU12,'Net_Schedule &amp; Net_Actual'!$A$1:$C$2107,3,0)</f>
        <v>10246.469999999999</v>
      </c>
      <c r="BX12" s="19">
        <f>[3]Summary!$Q6</f>
        <v>31299.840000000062</v>
      </c>
      <c r="BY12" s="19">
        <f t="shared" si="21"/>
        <v>5280.0000000000109</v>
      </c>
      <c r="BZ12" s="19">
        <f t="shared" si="22"/>
        <v>220.00000000000045</v>
      </c>
      <c r="CA12" s="19">
        <f t="shared" si="23"/>
        <v>4590.6432000000095</v>
      </c>
      <c r="CB12" s="19">
        <f>[3]Summary!$R6</f>
        <v>1504.1650000000009</v>
      </c>
      <c r="CD12" s="16">
        <v>3</v>
      </c>
      <c r="CE12" s="17">
        <f t="shared" ref="CE12:CE40" si="44">CE11+1</f>
        <v>43437</v>
      </c>
      <c r="CF12" s="18">
        <f>VLOOKUP(CE12,'Net_Schedule &amp; Net_Actual'!$A$1:$C$2107,2,0)</f>
        <v>7025.6689999999999</v>
      </c>
      <c r="CG12" s="18">
        <f>VLOOKUP(CE12,'Net_Schedule &amp; Net_Actual'!$A$1:$C$2107,3,0)</f>
        <v>7002.0360000000001</v>
      </c>
      <c r="CH12" s="19">
        <f>[3]Summary!$S6</f>
        <v>31299.840000000062</v>
      </c>
      <c r="CI12" s="19">
        <f t="shared" si="24"/>
        <v>5280.0000000000109</v>
      </c>
      <c r="CJ12" s="19">
        <f t="shared" si="25"/>
        <v>220.00000000000045</v>
      </c>
      <c r="CK12" s="19">
        <f t="shared" si="26"/>
        <v>4590.6432000000095</v>
      </c>
      <c r="CL12" s="19">
        <f>[3]Summary!$T6</f>
        <v>1061.5924999999995</v>
      </c>
      <c r="CN12" s="16">
        <v>3</v>
      </c>
      <c r="CO12" s="17">
        <f t="shared" ref="CO12:CO40" si="45">CO11+1</f>
        <v>43468</v>
      </c>
      <c r="CP12" s="18">
        <f>VLOOKUP(CO12,'Net_Schedule &amp; Net_Actual'!$A$1:$C$2107,2,0)</f>
        <v>5319.0320000000002</v>
      </c>
      <c r="CQ12" s="18">
        <f>VLOOKUP(CO12,'Net_Schedule &amp; Net_Actual'!$A$1:$C$2107,3,0)</f>
        <v>5434.982</v>
      </c>
      <c r="CR12" s="19">
        <f>[3]Summary!$U6</f>
        <v>31299.840000000062</v>
      </c>
      <c r="CS12" s="19">
        <f t="shared" si="27"/>
        <v>5280.0000000000109</v>
      </c>
      <c r="CT12" s="19">
        <f t="shared" si="28"/>
        <v>220.00000000000045</v>
      </c>
      <c r="CU12" s="19">
        <f t="shared" si="29"/>
        <v>4590.6432000000095</v>
      </c>
      <c r="CV12" s="19">
        <f>[3]Summary!$V6</f>
        <v>800.12249999999972</v>
      </c>
      <c r="CX12" s="16">
        <v>3</v>
      </c>
      <c r="CY12" s="17">
        <f t="shared" ref="CY12:CY37" si="46">CY11+1</f>
        <v>43499</v>
      </c>
      <c r="CZ12" s="18">
        <f>VLOOKUP(CY12,'Net_Schedule &amp; Net_Actual'!$A$1:$C$2107,2,0)</f>
        <v>2056.5369999999998</v>
      </c>
      <c r="DA12" s="18">
        <f>VLOOKUP(CY12,'Net_Schedule &amp; Net_Actual'!$A$1:$C$2107,3,0)</f>
        <v>2021.527</v>
      </c>
      <c r="DB12" s="19">
        <f>[3]Summary!$W6</f>
        <v>31299.840000000062</v>
      </c>
      <c r="DC12" s="19">
        <f t="shared" si="30"/>
        <v>5280.0000000000109</v>
      </c>
      <c r="DD12" s="19">
        <f t="shared" si="31"/>
        <v>220.00000000000045</v>
      </c>
      <c r="DE12" s="19">
        <f t="shared" si="32"/>
        <v>4590.6432000000095</v>
      </c>
      <c r="DF12" s="19">
        <f>[3]Summary!$X6</f>
        <v>301.55999999999995</v>
      </c>
      <c r="DH12" s="16">
        <v>3</v>
      </c>
      <c r="DI12" s="17">
        <f t="shared" ref="DI12:DI40" si="47">DI11+1</f>
        <v>43527</v>
      </c>
      <c r="DJ12" s="18">
        <f>VLOOKUP(DI12,'Net_Schedule &amp; Net_Actual'!$A$1:$C$2107,2,0)</f>
        <v>4567.1419999999998</v>
      </c>
      <c r="DK12" s="18">
        <f>VLOOKUP(DI12,'Net_Schedule &amp; Net_Actual'!$A$1:$C$2107,3,0)</f>
        <v>4552.2910000000002</v>
      </c>
      <c r="DL12" s="19">
        <f>[3]Summary!$Y6</f>
        <v>31299.840000000062</v>
      </c>
      <c r="DM12" s="19">
        <f t="shared" si="33"/>
        <v>5280.0000000000109</v>
      </c>
      <c r="DN12" s="19">
        <f t="shared" si="34"/>
        <v>220.00000000000045</v>
      </c>
      <c r="DO12" s="19">
        <f t="shared" si="35"/>
        <v>4590.6432000000095</v>
      </c>
      <c r="DP12" s="19">
        <f>[3]Summary!$Z6</f>
        <v>669.66500000000065</v>
      </c>
    </row>
    <row r="13" spans="2:120" s="15" customFormat="1" ht="15.95" customHeight="1" x14ac:dyDescent="0.2">
      <c r="B13" s="16">
        <v>4</v>
      </c>
      <c r="C13" s="17">
        <f t="shared" si="36"/>
        <v>43194</v>
      </c>
      <c r="D13" s="18">
        <f>VLOOKUP(C13,'Net_Schedule &amp; Net_Actual'!$A$1:$C$2107,2,0)</f>
        <v>5376.81</v>
      </c>
      <c r="E13" s="18">
        <f>VLOOKUP(C13,'Net_Schedule &amp; Net_Actual'!$A$1:$C$2107,3,0)</f>
        <v>5423.2730000000001</v>
      </c>
      <c r="F13" s="19">
        <f>[3]Summary!$C7</f>
        <v>31299.840000000062</v>
      </c>
      <c r="G13" s="19">
        <f t="shared" si="0"/>
        <v>5280.0000000000109</v>
      </c>
      <c r="H13" s="19">
        <f t="shared" si="1"/>
        <v>220.00000000000045</v>
      </c>
      <c r="I13" s="19">
        <f t="shared" si="2"/>
        <v>4590.6432000000095</v>
      </c>
      <c r="J13" s="19">
        <f>[3]Summary!$D7</f>
        <v>788.90499999999975</v>
      </c>
      <c r="L13" s="16">
        <v>4</v>
      </c>
      <c r="M13" s="17">
        <f t="shared" si="37"/>
        <v>43224</v>
      </c>
      <c r="N13" s="18">
        <f>VLOOKUP(M13,'Net_Schedule &amp; Net_Actual'!$A$1:$C$2107,2,0)</f>
        <v>8726.6650000000009</v>
      </c>
      <c r="O13" s="18">
        <f>VLOOKUP(M13,'Net_Schedule &amp; Net_Actual'!$A$1:$C$2107,3,0)</f>
        <v>8967.8539999999994</v>
      </c>
      <c r="P13" s="19">
        <f>[3]Summary!$E7</f>
        <v>31299.840000000062</v>
      </c>
      <c r="Q13" s="19">
        <f t="shared" si="3"/>
        <v>5280.0000000000109</v>
      </c>
      <c r="R13" s="19">
        <f t="shared" si="4"/>
        <v>220.00000000000045</v>
      </c>
      <c r="S13" s="19">
        <f t="shared" si="5"/>
        <v>4590.6432000000095</v>
      </c>
      <c r="T13" s="19">
        <f>[3]Summary!$F7</f>
        <v>1312.6424999999995</v>
      </c>
      <c r="V13" s="16">
        <v>4</v>
      </c>
      <c r="W13" s="17">
        <f t="shared" si="38"/>
        <v>43255</v>
      </c>
      <c r="X13" s="18">
        <f>VLOOKUP(W13,'Net_Schedule &amp; Net_Actual'!$A$1:$C$2107,2,0)</f>
        <v>18739.271000000001</v>
      </c>
      <c r="Y13" s="18">
        <f>VLOOKUP(W13,'Net_Schedule &amp; Net_Actual'!$A$1:$C$2107,3,0)</f>
        <v>18858.982</v>
      </c>
      <c r="Z13" s="19">
        <f>[3]Summary!$G7</f>
        <v>31299.840000000062</v>
      </c>
      <c r="AA13" s="19">
        <f t="shared" si="6"/>
        <v>5280.0000000000109</v>
      </c>
      <c r="AB13" s="19">
        <f t="shared" si="7"/>
        <v>220.00000000000045</v>
      </c>
      <c r="AC13" s="19">
        <f t="shared" si="8"/>
        <v>4590.6432000000095</v>
      </c>
      <c r="AD13" s="19">
        <f>[3]Summary!$H7</f>
        <v>2749.6300000000006</v>
      </c>
      <c r="AF13" s="16">
        <v>4</v>
      </c>
      <c r="AG13" s="17">
        <f t="shared" si="39"/>
        <v>43285</v>
      </c>
      <c r="AH13" s="18">
        <f>VLOOKUP(AG13,'Net_Schedule &amp; Net_Actual'!$A$1:$C$2107,2,0)</f>
        <v>18648.674999999999</v>
      </c>
      <c r="AI13" s="18">
        <f>VLOOKUP(AG13,'Net_Schedule &amp; Net_Actual'!$A$1:$C$2107,3,0)</f>
        <v>18820.726999999999</v>
      </c>
      <c r="AJ13" s="19">
        <f>[3]Summary!$I7</f>
        <v>31299.840000000062</v>
      </c>
      <c r="AK13" s="19">
        <f t="shared" si="9"/>
        <v>5280.0000000000109</v>
      </c>
      <c r="AL13" s="19">
        <f t="shared" si="10"/>
        <v>220.00000000000045</v>
      </c>
      <c r="AM13" s="19">
        <f t="shared" si="11"/>
        <v>4590.6432000000095</v>
      </c>
      <c r="AN13" s="19">
        <f>[3]Summary!$J7</f>
        <v>2752.56</v>
      </c>
      <c r="AP13" s="16">
        <v>4</v>
      </c>
      <c r="AQ13" s="17">
        <f t="shared" si="40"/>
        <v>43316</v>
      </c>
      <c r="AR13" s="18">
        <f>VLOOKUP(AQ13,'Net_Schedule &amp; Net_Actual'!$A$1:$C$2107,2,0)</f>
        <v>18765.927</v>
      </c>
      <c r="AS13" s="18">
        <f>VLOOKUP(AQ13,'Net_Schedule &amp; Net_Actual'!$A$1:$C$2107,3,0)</f>
        <v>18908.073</v>
      </c>
      <c r="AT13" s="19">
        <f>[3]Summary!$K7</f>
        <v>31299.840000000062</v>
      </c>
      <c r="AU13" s="19">
        <f t="shared" si="12"/>
        <v>5280.0000000000109</v>
      </c>
      <c r="AV13" s="19">
        <f t="shared" si="13"/>
        <v>220.00000000000045</v>
      </c>
      <c r="AW13" s="19">
        <f t="shared" si="14"/>
        <v>4590.6432000000095</v>
      </c>
      <c r="AX13" s="19">
        <f>[3]Summary!$L7</f>
        <v>2752.56</v>
      </c>
      <c r="AZ13" s="16">
        <v>4</v>
      </c>
      <c r="BA13" s="17">
        <f t="shared" si="41"/>
        <v>43347</v>
      </c>
      <c r="BB13" s="18">
        <f>VLOOKUP(BA13,'Net_Schedule &amp; Net_Actual'!$A$1:$C$2107,2,0)</f>
        <v>18767.514999999999</v>
      </c>
      <c r="BC13" s="18">
        <f>VLOOKUP(BA13,'Net_Schedule &amp; Net_Actual'!$A$1:$C$2107,3,0)</f>
        <v>18865.091</v>
      </c>
      <c r="BD13" s="19">
        <f>[3]Summary!$M7</f>
        <v>31299.840000000062</v>
      </c>
      <c r="BE13" s="19">
        <f t="shared" si="15"/>
        <v>5280.0000000000109</v>
      </c>
      <c r="BF13" s="19">
        <f t="shared" si="16"/>
        <v>220.00000000000045</v>
      </c>
      <c r="BG13" s="19">
        <f t="shared" si="17"/>
        <v>4590.6432000000095</v>
      </c>
      <c r="BH13" s="19">
        <f>[3]Summary!$N7</f>
        <v>2752.56</v>
      </c>
      <c r="BJ13" s="16">
        <v>4</v>
      </c>
      <c r="BK13" s="17">
        <f t="shared" si="42"/>
        <v>43377</v>
      </c>
      <c r="BL13" s="18">
        <f>VLOOKUP(BK13,'Net_Schedule &amp; Net_Actual'!$A$1:$C$2107,2,0)</f>
        <v>18765.73</v>
      </c>
      <c r="BM13" s="18">
        <f>VLOOKUP(BK13,'Net_Schedule &amp; Net_Actual'!$A$1:$C$2107,3,0)</f>
        <v>19064.580000000002</v>
      </c>
      <c r="BN13" s="19">
        <f>[3]Summary!$O7</f>
        <v>31299.840000000062</v>
      </c>
      <c r="BO13" s="19">
        <f t="shared" si="18"/>
        <v>5280.0000000000109</v>
      </c>
      <c r="BP13" s="19">
        <f t="shared" si="19"/>
        <v>220.00000000000045</v>
      </c>
      <c r="BQ13" s="19">
        <f t="shared" si="20"/>
        <v>4590.6432000000095</v>
      </c>
      <c r="BR13" s="19">
        <f>[3]Summary!$P7</f>
        <v>2752.56</v>
      </c>
      <c r="BT13" s="16">
        <v>4</v>
      </c>
      <c r="BU13" s="17">
        <f t="shared" si="43"/>
        <v>43408</v>
      </c>
      <c r="BV13" s="18">
        <f>VLOOKUP(BU13,'Net_Schedule &amp; Net_Actual'!$A$1:$C$2107,2,0)</f>
        <v>10506.44</v>
      </c>
      <c r="BW13" s="18">
        <f>VLOOKUP(BU13,'Net_Schedule &amp; Net_Actual'!$A$1:$C$2107,3,0)</f>
        <v>10603.27</v>
      </c>
      <c r="BX13" s="19">
        <f>[3]Summary!$Q7</f>
        <v>31299.840000000062</v>
      </c>
      <c r="BY13" s="19">
        <f t="shared" si="21"/>
        <v>5280.0000000000109</v>
      </c>
      <c r="BZ13" s="19">
        <f t="shared" si="22"/>
        <v>220.00000000000045</v>
      </c>
      <c r="CA13" s="19">
        <f t="shared" si="23"/>
        <v>4590.6432000000095</v>
      </c>
      <c r="CB13" s="19">
        <f>[3]Summary!$R7</f>
        <v>1516.6225000000002</v>
      </c>
      <c r="CD13" s="16">
        <v>4</v>
      </c>
      <c r="CE13" s="17">
        <f t="shared" si="44"/>
        <v>43438</v>
      </c>
      <c r="CF13" s="18">
        <f>VLOOKUP(CE13,'Net_Schedule &amp; Net_Actual'!$A$1:$C$2107,2,0)</f>
        <v>6955.116</v>
      </c>
      <c r="CG13" s="18">
        <f>VLOOKUP(CE13,'Net_Schedule &amp; Net_Actual'!$A$1:$C$2107,3,0)</f>
        <v>7029.9639999999999</v>
      </c>
      <c r="CH13" s="19">
        <f>[3]Summary!$S7</f>
        <v>31299.840000000062</v>
      </c>
      <c r="CI13" s="19">
        <f t="shared" si="24"/>
        <v>5280.0000000000109</v>
      </c>
      <c r="CJ13" s="19">
        <f t="shared" si="25"/>
        <v>220.00000000000045</v>
      </c>
      <c r="CK13" s="19">
        <f t="shared" si="26"/>
        <v>4590.6432000000095</v>
      </c>
      <c r="CL13" s="19">
        <f>[3]Summary!$T7</f>
        <v>1023.5749999999995</v>
      </c>
      <c r="CN13" s="16">
        <v>4</v>
      </c>
      <c r="CO13" s="17">
        <f t="shared" si="45"/>
        <v>43469</v>
      </c>
      <c r="CP13" s="18">
        <f>VLOOKUP(CO13,'Net_Schedule &amp; Net_Actual'!$A$1:$C$2107,2,0)</f>
        <v>4887.1559999999999</v>
      </c>
      <c r="CQ13" s="18">
        <f>VLOOKUP(CO13,'Net_Schedule &amp; Net_Actual'!$A$1:$C$2107,3,0)</f>
        <v>4945.2359999999999</v>
      </c>
      <c r="CR13" s="19">
        <f>[3]Summary!$U7</f>
        <v>31299.840000000062</v>
      </c>
      <c r="CS13" s="19">
        <f t="shared" si="27"/>
        <v>5280.0000000000109</v>
      </c>
      <c r="CT13" s="19">
        <f t="shared" si="28"/>
        <v>220.00000000000045</v>
      </c>
      <c r="CU13" s="19">
        <f t="shared" si="29"/>
        <v>4590.6432000000095</v>
      </c>
      <c r="CV13" s="19">
        <f>[3]Summary!$V7</f>
        <v>716.58749999999986</v>
      </c>
      <c r="CX13" s="16">
        <v>4</v>
      </c>
      <c r="CY13" s="17">
        <f t="shared" si="46"/>
        <v>43500</v>
      </c>
      <c r="CZ13" s="18">
        <f>VLOOKUP(CY13,'Net_Schedule &amp; Net_Actual'!$A$1:$C$2107,2,0)</f>
        <v>4518.3770000000004</v>
      </c>
      <c r="DA13" s="18">
        <f>VLOOKUP(CY13,'Net_Schedule &amp; Net_Actual'!$A$1:$C$2107,3,0)</f>
        <v>4504.4359999999997</v>
      </c>
      <c r="DB13" s="19">
        <f>[3]Summary!$W7</f>
        <v>31299.840000000062</v>
      </c>
      <c r="DC13" s="19">
        <f t="shared" si="30"/>
        <v>5280.0000000000109</v>
      </c>
      <c r="DD13" s="19">
        <f t="shared" si="31"/>
        <v>220.00000000000045</v>
      </c>
      <c r="DE13" s="19">
        <f t="shared" si="32"/>
        <v>4590.6432000000095</v>
      </c>
      <c r="DF13" s="19">
        <f>[3]Summary!$X7</f>
        <v>663.45249999999987</v>
      </c>
      <c r="DH13" s="16">
        <v>4</v>
      </c>
      <c r="DI13" s="17">
        <f t="shared" si="47"/>
        <v>43528</v>
      </c>
      <c r="DJ13" s="18">
        <f>VLOOKUP(DI13,'Net_Schedule &amp; Net_Actual'!$A$1:$C$2107,2,0)</f>
        <v>4068.15</v>
      </c>
      <c r="DK13" s="18">
        <f>VLOOKUP(DI13,'Net_Schedule &amp; Net_Actual'!$A$1:$C$2107,3,0)</f>
        <v>4079.2</v>
      </c>
      <c r="DL13" s="19">
        <f>[3]Summary!$Y7</f>
        <v>31299.840000000062</v>
      </c>
      <c r="DM13" s="19">
        <f t="shared" si="33"/>
        <v>5280.0000000000109</v>
      </c>
      <c r="DN13" s="19">
        <f t="shared" si="34"/>
        <v>220.00000000000045</v>
      </c>
      <c r="DO13" s="19">
        <f t="shared" si="35"/>
        <v>4590.6432000000095</v>
      </c>
      <c r="DP13" s="19">
        <f>[3]Summary!$Z7</f>
        <v>655.61250000000007</v>
      </c>
    </row>
    <row r="14" spans="2:120" s="15" customFormat="1" ht="15.95" customHeight="1" x14ac:dyDescent="0.2">
      <c r="B14" s="16">
        <v>5</v>
      </c>
      <c r="C14" s="17">
        <f t="shared" si="36"/>
        <v>43195</v>
      </c>
      <c r="D14" s="18">
        <f>VLOOKUP(C14,'Net_Schedule &amp; Net_Actual'!$A$1:$C$2107,2,0)</f>
        <v>6306.6819999999998</v>
      </c>
      <c r="E14" s="18">
        <f>VLOOKUP(C14,'Net_Schedule &amp; Net_Actual'!$A$1:$C$2107,3,0)</f>
        <v>6227.491</v>
      </c>
      <c r="F14" s="19">
        <f>[3]Summary!$C8</f>
        <v>31299.840000000062</v>
      </c>
      <c r="G14" s="19">
        <f t="shared" si="0"/>
        <v>5280.0000000000109</v>
      </c>
      <c r="H14" s="19">
        <f t="shared" si="1"/>
        <v>220.00000000000045</v>
      </c>
      <c r="I14" s="19">
        <f t="shared" si="2"/>
        <v>4590.6432000000095</v>
      </c>
      <c r="J14" s="19">
        <f>[3]Summary!$D8</f>
        <v>927.80749999999955</v>
      </c>
      <c r="L14" s="16">
        <v>5</v>
      </c>
      <c r="M14" s="17">
        <f t="shared" si="37"/>
        <v>43225</v>
      </c>
      <c r="N14" s="18">
        <f>VLOOKUP(M14,'Net_Schedule &amp; Net_Actual'!$A$1:$C$2107,2,0)</f>
        <v>10251.795</v>
      </c>
      <c r="O14" s="18">
        <f>VLOOKUP(M14,'Net_Schedule &amp; Net_Actual'!$A$1:$C$2107,3,0)</f>
        <v>10365.6</v>
      </c>
      <c r="P14" s="19">
        <f>[3]Summary!$E8</f>
        <v>31299.840000000062</v>
      </c>
      <c r="Q14" s="19">
        <f t="shared" si="3"/>
        <v>5280.0000000000109</v>
      </c>
      <c r="R14" s="19">
        <f t="shared" si="4"/>
        <v>220.00000000000045</v>
      </c>
      <c r="S14" s="19">
        <f t="shared" si="5"/>
        <v>4590.6432000000095</v>
      </c>
      <c r="T14" s="19">
        <f>[3]Summary!$F8</f>
        <v>1494.7024999999996</v>
      </c>
      <c r="V14" s="16">
        <v>5</v>
      </c>
      <c r="W14" s="17">
        <f t="shared" si="38"/>
        <v>43256</v>
      </c>
      <c r="X14" s="18">
        <f>VLOOKUP(W14,'Net_Schedule &amp; Net_Actual'!$A$1:$C$2107,2,0)</f>
        <v>19846.964</v>
      </c>
      <c r="Y14" s="18">
        <f>VLOOKUP(W14,'Net_Schedule &amp; Net_Actual'!$A$1:$C$2107,3,0)</f>
        <v>20154.109</v>
      </c>
      <c r="Z14" s="19">
        <f>[3]Summary!$G8</f>
        <v>31299.840000000062</v>
      </c>
      <c r="AA14" s="19">
        <f t="shared" si="6"/>
        <v>5280.0000000000109</v>
      </c>
      <c r="AB14" s="19">
        <f t="shared" si="7"/>
        <v>220.00000000000045</v>
      </c>
      <c r="AC14" s="19">
        <f t="shared" si="8"/>
        <v>4590.6432000000095</v>
      </c>
      <c r="AD14" s="19">
        <f>[3]Summary!$H8</f>
        <v>2749.6300000000006</v>
      </c>
      <c r="AF14" s="16">
        <v>5</v>
      </c>
      <c r="AG14" s="17">
        <f t="shared" si="39"/>
        <v>43286</v>
      </c>
      <c r="AH14" s="18">
        <f>VLOOKUP(AG14,'Net_Schedule &amp; Net_Actual'!$A$1:$C$2107,2,0)</f>
        <v>18731.75</v>
      </c>
      <c r="AI14" s="18">
        <f>VLOOKUP(AG14,'Net_Schedule &amp; Net_Actual'!$A$1:$C$2107,3,0)</f>
        <v>18829.526999999998</v>
      </c>
      <c r="AJ14" s="19">
        <f>[3]Summary!$I8</f>
        <v>31299.840000000062</v>
      </c>
      <c r="AK14" s="19">
        <f t="shared" si="9"/>
        <v>5280.0000000000109</v>
      </c>
      <c r="AL14" s="19">
        <f t="shared" si="10"/>
        <v>220.00000000000045</v>
      </c>
      <c r="AM14" s="19">
        <f t="shared" si="11"/>
        <v>4590.6432000000095</v>
      </c>
      <c r="AN14" s="19">
        <f>[3]Summary!$J8</f>
        <v>2752.56</v>
      </c>
      <c r="AP14" s="16">
        <v>5</v>
      </c>
      <c r="AQ14" s="17">
        <f t="shared" si="40"/>
        <v>43317</v>
      </c>
      <c r="AR14" s="18">
        <f>VLOOKUP(AQ14,'Net_Schedule &amp; Net_Actual'!$A$1:$C$2107,2,0)</f>
        <v>18568.195</v>
      </c>
      <c r="AS14" s="18">
        <f>VLOOKUP(AQ14,'Net_Schedule &amp; Net_Actual'!$A$1:$C$2107,3,0)</f>
        <v>18907.127</v>
      </c>
      <c r="AT14" s="19">
        <f>[3]Summary!$K8</f>
        <v>31299.840000000062</v>
      </c>
      <c r="AU14" s="19">
        <f t="shared" si="12"/>
        <v>5280.0000000000109</v>
      </c>
      <c r="AV14" s="19">
        <f t="shared" si="13"/>
        <v>220.00000000000045</v>
      </c>
      <c r="AW14" s="19">
        <f t="shared" si="14"/>
        <v>4590.6432000000095</v>
      </c>
      <c r="AX14" s="19">
        <f>[3]Summary!$L8</f>
        <v>2752.56</v>
      </c>
      <c r="AZ14" s="16">
        <v>5</v>
      </c>
      <c r="BA14" s="17">
        <f t="shared" si="41"/>
        <v>43348</v>
      </c>
      <c r="BB14" s="18">
        <f>VLOOKUP(BA14,'Net_Schedule &amp; Net_Actual'!$A$1:$C$2107,2,0)</f>
        <v>18767.514999999999</v>
      </c>
      <c r="BC14" s="18">
        <f>VLOOKUP(BA14,'Net_Schedule &amp; Net_Actual'!$A$1:$C$2107,3,0)</f>
        <v>18847.2</v>
      </c>
      <c r="BD14" s="19">
        <f>[3]Summary!$M8</f>
        <v>31299.840000000062</v>
      </c>
      <c r="BE14" s="19">
        <f t="shared" si="15"/>
        <v>5280.0000000000109</v>
      </c>
      <c r="BF14" s="19">
        <f t="shared" si="16"/>
        <v>220.00000000000045</v>
      </c>
      <c r="BG14" s="19">
        <f t="shared" si="17"/>
        <v>4590.6432000000095</v>
      </c>
      <c r="BH14" s="19">
        <f>[3]Summary!$N8</f>
        <v>2752.56</v>
      </c>
      <c r="BJ14" s="16">
        <v>5</v>
      </c>
      <c r="BK14" s="17">
        <f t="shared" si="42"/>
        <v>43378</v>
      </c>
      <c r="BL14" s="18">
        <f>VLOOKUP(BK14,'Net_Schedule &amp; Net_Actual'!$A$1:$C$2107,2,0)</f>
        <v>18766.560000000001</v>
      </c>
      <c r="BM14" s="18">
        <f>VLOOKUP(BK14,'Net_Schedule &amp; Net_Actual'!$A$1:$C$2107,3,0)</f>
        <v>19238.400000000001</v>
      </c>
      <c r="BN14" s="19">
        <f>[3]Summary!$O8</f>
        <v>31299.840000000062</v>
      </c>
      <c r="BO14" s="19">
        <f t="shared" si="18"/>
        <v>5280.0000000000109</v>
      </c>
      <c r="BP14" s="19">
        <f t="shared" si="19"/>
        <v>220.00000000000045</v>
      </c>
      <c r="BQ14" s="19">
        <f t="shared" si="20"/>
        <v>4590.6432000000095</v>
      </c>
      <c r="BR14" s="19">
        <f>[3]Summary!$P8</f>
        <v>2752.56</v>
      </c>
      <c r="BT14" s="16">
        <v>5</v>
      </c>
      <c r="BU14" s="17">
        <f t="shared" si="43"/>
        <v>43409</v>
      </c>
      <c r="BV14" s="18">
        <f>VLOOKUP(BU14,'Net_Schedule &amp; Net_Actual'!$A$1:$C$2107,2,0)</f>
        <v>10949.264999999999</v>
      </c>
      <c r="BW14" s="18">
        <f>VLOOKUP(BU14,'Net_Schedule &amp; Net_Actual'!$A$1:$C$2107,3,0)</f>
        <v>10851.709000000001</v>
      </c>
      <c r="BX14" s="19">
        <f>[3]Summary!$Q8</f>
        <v>31299.840000000062</v>
      </c>
      <c r="BY14" s="19">
        <f t="shared" si="21"/>
        <v>5280.0000000000109</v>
      </c>
      <c r="BZ14" s="19">
        <f t="shared" si="22"/>
        <v>220.00000000000045</v>
      </c>
      <c r="CA14" s="19">
        <f t="shared" si="23"/>
        <v>4590.6432000000095</v>
      </c>
      <c r="CB14" s="19">
        <f>[3]Summary!$R8</f>
        <v>1617.4624999999996</v>
      </c>
      <c r="CD14" s="16">
        <v>5</v>
      </c>
      <c r="CE14" s="17">
        <f t="shared" si="44"/>
        <v>43439</v>
      </c>
      <c r="CF14" s="18">
        <f>VLOOKUP(CE14,'Net_Schedule &amp; Net_Actual'!$A$1:$C$2107,2,0)</f>
        <v>7178.3940000000002</v>
      </c>
      <c r="CG14" s="18">
        <f>VLOOKUP(CE14,'Net_Schedule &amp; Net_Actual'!$A$1:$C$2107,3,0)</f>
        <v>7152.8729999999996</v>
      </c>
      <c r="CH14" s="19">
        <f>[3]Summary!$S8</f>
        <v>31299.840000000062</v>
      </c>
      <c r="CI14" s="19">
        <f t="shared" si="24"/>
        <v>5280.0000000000109</v>
      </c>
      <c r="CJ14" s="19">
        <f t="shared" si="25"/>
        <v>220.00000000000045</v>
      </c>
      <c r="CK14" s="19">
        <f t="shared" si="26"/>
        <v>4590.6432000000095</v>
      </c>
      <c r="CL14" s="19">
        <f>[3]Summary!$T8</f>
        <v>1052.6574999999993</v>
      </c>
      <c r="CN14" s="16">
        <v>5</v>
      </c>
      <c r="CO14" s="17">
        <f t="shared" si="45"/>
        <v>43470</v>
      </c>
      <c r="CP14" s="18">
        <f>VLOOKUP(CO14,'Net_Schedule &amp; Net_Actual'!$A$1:$C$2107,2,0)</f>
        <v>4636.1210000000001</v>
      </c>
      <c r="CQ14" s="18">
        <f>VLOOKUP(CO14,'Net_Schedule &amp; Net_Actual'!$A$1:$C$2107,3,0)</f>
        <v>4451.6360000000004</v>
      </c>
      <c r="CR14" s="19">
        <f>[3]Summary!$U8</f>
        <v>31299.840000000062</v>
      </c>
      <c r="CS14" s="19">
        <f t="shared" si="27"/>
        <v>5280.0000000000109</v>
      </c>
      <c r="CT14" s="19">
        <f t="shared" si="28"/>
        <v>220.00000000000045</v>
      </c>
      <c r="CU14" s="19">
        <f t="shared" si="29"/>
        <v>4590.6432000000095</v>
      </c>
      <c r="CV14" s="19">
        <f>[3]Summary!$V8</f>
        <v>681.25</v>
      </c>
      <c r="CX14" s="16">
        <v>5</v>
      </c>
      <c r="CY14" s="17">
        <f t="shared" si="46"/>
        <v>43501</v>
      </c>
      <c r="CZ14" s="18">
        <f>VLOOKUP(CY14,'Net_Schedule &amp; Net_Actual'!$A$1:$C$2107,2,0)</f>
        <v>5000.9229999999998</v>
      </c>
      <c r="DA14" s="18">
        <f>VLOOKUP(CY14,'Net_Schedule &amp; Net_Actual'!$A$1:$C$2107,3,0)</f>
        <v>4989.3819999999996</v>
      </c>
      <c r="DB14" s="19">
        <f>[3]Summary!$W8</f>
        <v>31299.840000000062</v>
      </c>
      <c r="DC14" s="19">
        <f t="shared" si="30"/>
        <v>5280.0000000000109</v>
      </c>
      <c r="DD14" s="19">
        <f t="shared" si="31"/>
        <v>220.00000000000045</v>
      </c>
      <c r="DE14" s="19">
        <f t="shared" si="32"/>
        <v>4590.6432000000095</v>
      </c>
      <c r="DF14" s="19">
        <f>[3]Summary!$X8</f>
        <v>738.05499999999984</v>
      </c>
      <c r="DH14" s="16">
        <v>5</v>
      </c>
      <c r="DI14" s="17">
        <f t="shared" si="47"/>
        <v>43529</v>
      </c>
      <c r="DJ14" s="18">
        <f>VLOOKUP(DI14,'Net_Schedule &amp; Net_Actual'!$A$1:$C$2107,2,0)</f>
        <v>4865.2240000000002</v>
      </c>
      <c r="DK14" s="18">
        <f>VLOOKUP(DI14,'Net_Schedule &amp; Net_Actual'!$A$1:$C$2107,3,0)</f>
        <v>4841.527</v>
      </c>
      <c r="DL14" s="19">
        <f>[3]Summary!$Y8</f>
        <v>31299.840000000062</v>
      </c>
      <c r="DM14" s="19">
        <f t="shared" si="33"/>
        <v>5280.0000000000109</v>
      </c>
      <c r="DN14" s="19">
        <f t="shared" si="34"/>
        <v>220.00000000000045</v>
      </c>
      <c r="DO14" s="19">
        <f t="shared" si="35"/>
        <v>4590.6432000000095</v>
      </c>
      <c r="DP14" s="19">
        <f>[3]Summary!$Z8</f>
        <v>719.24249999999995</v>
      </c>
    </row>
    <row r="15" spans="2:120" s="15" customFormat="1" ht="15.95" customHeight="1" x14ac:dyDescent="0.2">
      <c r="B15" s="16">
        <v>6</v>
      </c>
      <c r="C15" s="17">
        <f t="shared" si="36"/>
        <v>43196</v>
      </c>
      <c r="D15" s="18">
        <f>VLOOKUP(C15,'Net_Schedule &amp; Net_Actual'!$A$1:$C$2107,2,0)</f>
        <v>5908.2830000000004</v>
      </c>
      <c r="E15" s="18">
        <f>VLOOKUP(C15,'Net_Schedule &amp; Net_Actual'!$A$1:$C$2107,3,0)</f>
        <v>5858.2539999999999</v>
      </c>
      <c r="F15" s="19">
        <f>[3]Summary!$C9</f>
        <v>31299.840000000062</v>
      </c>
      <c r="G15" s="19">
        <f t="shared" si="0"/>
        <v>5280.0000000000109</v>
      </c>
      <c r="H15" s="19">
        <f t="shared" si="1"/>
        <v>220.00000000000045</v>
      </c>
      <c r="I15" s="19">
        <f t="shared" si="2"/>
        <v>4590.6432000000095</v>
      </c>
      <c r="J15" s="19">
        <f>[3]Summary!$D9</f>
        <v>957.25999999999942</v>
      </c>
      <c r="L15" s="16">
        <v>6</v>
      </c>
      <c r="M15" s="17">
        <f t="shared" si="37"/>
        <v>43226</v>
      </c>
      <c r="N15" s="18">
        <f>VLOOKUP(M15,'Net_Schedule &amp; Net_Actual'!$A$1:$C$2107,2,0)</f>
        <v>7626.92</v>
      </c>
      <c r="O15" s="18">
        <f>VLOOKUP(M15,'Net_Schedule &amp; Net_Actual'!$A$1:$C$2107,3,0)</f>
        <v>7610.7640000000001</v>
      </c>
      <c r="P15" s="19">
        <f>[3]Summary!$E9</f>
        <v>31299.840000000062</v>
      </c>
      <c r="Q15" s="19">
        <f t="shared" si="3"/>
        <v>5280.0000000000109</v>
      </c>
      <c r="R15" s="19">
        <f t="shared" si="4"/>
        <v>220.00000000000045</v>
      </c>
      <c r="S15" s="19">
        <f t="shared" si="5"/>
        <v>4590.6432000000095</v>
      </c>
      <c r="T15" s="19">
        <f>[3]Summary!$F9</f>
        <v>1139.2749999999999</v>
      </c>
      <c r="V15" s="16">
        <v>6</v>
      </c>
      <c r="W15" s="17">
        <f t="shared" si="38"/>
        <v>43257</v>
      </c>
      <c r="X15" s="18">
        <f>VLOOKUP(W15,'Net_Schedule &amp; Net_Actual'!$A$1:$C$2107,2,0)</f>
        <v>19407.452000000001</v>
      </c>
      <c r="Y15" s="18">
        <f>VLOOKUP(W15,'Net_Schedule &amp; Net_Actual'!$A$1:$C$2107,3,0)</f>
        <v>19399.127</v>
      </c>
      <c r="Z15" s="19">
        <f>[3]Summary!$G9</f>
        <v>31299.840000000062</v>
      </c>
      <c r="AA15" s="19">
        <f t="shared" si="6"/>
        <v>5280.0000000000109</v>
      </c>
      <c r="AB15" s="19">
        <f t="shared" si="7"/>
        <v>220.00000000000045</v>
      </c>
      <c r="AC15" s="19">
        <f t="shared" si="8"/>
        <v>4590.6432000000095</v>
      </c>
      <c r="AD15" s="19">
        <f>[3]Summary!$H9</f>
        <v>2749.6300000000006</v>
      </c>
      <c r="AF15" s="16">
        <v>6</v>
      </c>
      <c r="AG15" s="17">
        <f t="shared" si="39"/>
        <v>43287</v>
      </c>
      <c r="AH15" s="18">
        <f>VLOOKUP(AG15,'Net_Schedule &amp; Net_Actual'!$A$1:$C$2107,2,0)</f>
        <v>18767.117999999999</v>
      </c>
      <c r="AI15" s="18">
        <f>VLOOKUP(AG15,'Net_Schedule &amp; Net_Actual'!$A$1:$C$2107,3,0)</f>
        <v>18829.744999999999</v>
      </c>
      <c r="AJ15" s="19">
        <f>[3]Summary!$I9</f>
        <v>31299.840000000062</v>
      </c>
      <c r="AK15" s="19">
        <f t="shared" si="9"/>
        <v>5280.0000000000109</v>
      </c>
      <c r="AL15" s="19">
        <f t="shared" si="10"/>
        <v>220.00000000000045</v>
      </c>
      <c r="AM15" s="19">
        <f t="shared" si="11"/>
        <v>4590.6432000000095</v>
      </c>
      <c r="AN15" s="19">
        <f>[3]Summary!$J9</f>
        <v>2752.56</v>
      </c>
      <c r="AP15" s="16">
        <v>6</v>
      </c>
      <c r="AQ15" s="17">
        <f t="shared" si="40"/>
        <v>43318</v>
      </c>
      <c r="AR15" s="18">
        <f>VLOOKUP(AQ15,'Net_Schedule &amp; Net_Actual'!$A$1:$C$2107,2,0)</f>
        <v>18762.96</v>
      </c>
      <c r="AS15" s="18">
        <f>VLOOKUP(AQ15,'Net_Schedule &amp; Net_Actual'!$A$1:$C$2107,3,0)</f>
        <v>18902.62</v>
      </c>
      <c r="AT15" s="19">
        <f>[3]Summary!$K9</f>
        <v>31299.840000000062</v>
      </c>
      <c r="AU15" s="19">
        <f t="shared" si="12"/>
        <v>5280.0000000000109</v>
      </c>
      <c r="AV15" s="19">
        <f t="shared" si="13"/>
        <v>220.00000000000045</v>
      </c>
      <c r="AW15" s="19">
        <f t="shared" si="14"/>
        <v>4590.6432000000095</v>
      </c>
      <c r="AX15" s="19">
        <f>[3]Summary!$L9</f>
        <v>2752.56</v>
      </c>
      <c r="AZ15" s="16">
        <v>6</v>
      </c>
      <c r="BA15" s="17">
        <f t="shared" si="41"/>
        <v>43349</v>
      </c>
      <c r="BB15" s="18">
        <f>VLOOKUP(BA15,'Net_Schedule &amp; Net_Actual'!$A$1:$C$2107,2,0)</f>
        <v>18765.296999999999</v>
      </c>
      <c r="BC15" s="18">
        <f>VLOOKUP(BA15,'Net_Schedule &amp; Net_Actual'!$A$1:$C$2107,3,0)</f>
        <v>18845.744999999999</v>
      </c>
      <c r="BD15" s="19">
        <f>[3]Summary!$M9</f>
        <v>31299.840000000062</v>
      </c>
      <c r="BE15" s="19">
        <f t="shared" si="15"/>
        <v>5280.0000000000109</v>
      </c>
      <c r="BF15" s="19">
        <f t="shared" si="16"/>
        <v>220.00000000000045</v>
      </c>
      <c r="BG15" s="19">
        <f t="shared" si="17"/>
        <v>4590.6432000000095</v>
      </c>
      <c r="BH15" s="19">
        <f>[3]Summary!$N9</f>
        <v>2752.56</v>
      </c>
      <c r="BJ15" s="16">
        <v>6</v>
      </c>
      <c r="BK15" s="17">
        <f t="shared" si="42"/>
        <v>43379</v>
      </c>
      <c r="BL15" s="18">
        <f>VLOOKUP(BK15,'Net_Schedule &amp; Net_Actual'!$A$1:$C$2107,2,0)</f>
        <v>18760.22</v>
      </c>
      <c r="BM15" s="18">
        <f>VLOOKUP(BK15,'Net_Schedule &amp; Net_Actual'!$A$1:$C$2107,3,0)</f>
        <v>18970.759999999998</v>
      </c>
      <c r="BN15" s="19">
        <f>[3]Summary!$O9</f>
        <v>26083.200000000044</v>
      </c>
      <c r="BO15" s="19">
        <f t="shared" si="18"/>
        <v>4400.0000000000082</v>
      </c>
      <c r="BP15" s="19">
        <f t="shared" si="19"/>
        <v>183.33333333333368</v>
      </c>
      <c r="BQ15" s="19">
        <f t="shared" si="20"/>
        <v>3825.5360000000069</v>
      </c>
      <c r="BR15" s="19">
        <f>[3]Summary!$P9</f>
        <v>2752.56</v>
      </c>
      <c r="BT15" s="16">
        <v>6</v>
      </c>
      <c r="BU15" s="17">
        <f t="shared" si="43"/>
        <v>43410</v>
      </c>
      <c r="BV15" s="18">
        <f>VLOOKUP(BU15,'Net_Schedule &amp; Net_Actual'!$A$1:$C$2107,2,0)</f>
        <v>9412.2630000000008</v>
      </c>
      <c r="BW15" s="18">
        <f>VLOOKUP(BU15,'Net_Schedule &amp; Net_Actual'!$A$1:$C$2107,3,0)</f>
        <v>9475.0540000000001</v>
      </c>
      <c r="BX15" s="19">
        <f>[3]Summary!$Q9</f>
        <v>31299.840000000062</v>
      </c>
      <c r="BY15" s="19">
        <f t="shared" si="21"/>
        <v>5280.0000000000109</v>
      </c>
      <c r="BZ15" s="19">
        <f t="shared" si="22"/>
        <v>220.00000000000045</v>
      </c>
      <c r="CA15" s="19">
        <f t="shared" si="23"/>
        <v>4590.6432000000095</v>
      </c>
      <c r="CB15" s="19">
        <f>[3]Summary!$R9</f>
        <v>1433.974999999999</v>
      </c>
      <c r="CD15" s="16">
        <v>6</v>
      </c>
      <c r="CE15" s="17">
        <f t="shared" si="44"/>
        <v>43440</v>
      </c>
      <c r="CF15" s="18">
        <f>VLOOKUP(CE15,'Net_Schedule &amp; Net_Actual'!$A$1:$C$2107,2,0)</f>
        <v>6947.59</v>
      </c>
      <c r="CG15" s="18">
        <f>VLOOKUP(CE15,'Net_Schedule &amp; Net_Actual'!$A$1:$C$2107,3,0)</f>
        <v>6908.7269999999999</v>
      </c>
      <c r="CH15" s="19">
        <f>[3]Summary!$S9</f>
        <v>31299.840000000062</v>
      </c>
      <c r="CI15" s="19">
        <f t="shared" si="24"/>
        <v>5280.0000000000109</v>
      </c>
      <c r="CJ15" s="19">
        <f t="shared" si="25"/>
        <v>220.00000000000045</v>
      </c>
      <c r="CK15" s="19">
        <f t="shared" si="26"/>
        <v>4590.6432000000095</v>
      </c>
      <c r="CL15" s="19">
        <f>[3]Summary!$T9</f>
        <v>1018.7274999999995</v>
      </c>
      <c r="CN15" s="16">
        <v>6</v>
      </c>
      <c r="CO15" s="17">
        <f t="shared" si="45"/>
        <v>43471</v>
      </c>
      <c r="CP15" s="18">
        <f>VLOOKUP(CO15,'Net_Schedule &amp; Net_Actual'!$A$1:$C$2107,2,0)</f>
        <v>3923.681</v>
      </c>
      <c r="CQ15" s="18">
        <f>VLOOKUP(CO15,'Net_Schedule &amp; Net_Actual'!$A$1:$C$2107,3,0)</f>
        <v>3854.1819999999998</v>
      </c>
      <c r="CR15" s="19">
        <f>[3]Summary!$U9</f>
        <v>31299.840000000062</v>
      </c>
      <c r="CS15" s="19">
        <f t="shared" si="27"/>
        <v>5280.0000000000109</v>
      </c>
      <c r="CT15" s="19">
        <f t="shared" si="28"/>
        <v>220.00000000000045</v>
      </c>
      <c r="CU15" s="19">
        <f t="shared" si="29"/>
        <v>4590.6432000000095</v>
      </c>
      <c r="CV15" s="19">
        <f>[3]Summary!$V9</f>
        <v>575.33500000000004</v>
      </c>
      <c r="CX15" s="16">
        <v>6</v>
      </c>
      <c r="CY15" s="17">
        <f t="shared" si="46"/>
        <v>43502</v>
      </c>
      <c r="CZ15" s="18">
        <f>VLOOKUP(CY15,'Net_Schedule &amp; Net_Actual'!$A$1:$C$2107,2,0)</f>
        <v>4500.643</v>
      </c>
      <c r="DA15" s="18">
        <f>VLOOKUP(CY15,'Net_Schedule &amp; Net_Actual'!$A$1:$C$2107,3,0)</f>
        <v>4459.0540000000001</v>
      </c>
      <c r="DB15" s="19">
        <f>[3]Summary!$W9</f>
        <v>31299.840000000062</v>
      </c>
      <c r="DC15" s="19">
        <f t="shared" si="30"/>
        <v>5280.0000000000109</v>
      </c>
      <c r="DD15" s="19">
        <f t="shared" si="31"/>
        <v>220.00000000000045</v>
      </c>
      <c r="DE15" s="19">
        <f t="shared" si="32"/>
        <v>4590.6432000000095</v>
      </c>
      <c r="DF15" s="19">
        <f>[3]Summary!$X9</f>
        <v>708.58249999999998</v>
      </c>
      <c r="DH15" s="16">
        <v>6</v>
      </c>
      <c r="DI15" s="17">
        <f t="shared" si="47"/>
        <v>43530</v>
      </c>
      <c r="DJ15" s="18">
        <f>VLOOKUP(DI15,'Net_Schedule &amp; Net_Actual'!$A$1:$C$2107,2,0)</f>
        <v>4849.2120000000004</v>
      </c>
      <c r="DK15" s="18">
        <f>VLOOKUP(DI15,'Net_Schedule &amp; Net_Actual'!$A$1:$C$2107,3,0)</f>
        <v>4841.2359999999999</v>
      </c>
      <c r="DL15" s="19">
        <f>[3]Summary!$Y9</f>
        <v>31299.840000000062</v>
      </c>
      <c r="DM15" s="19">
        <f t="shared" si="33"/>
        <v>5280.0000000000109</v>
      </c>
      <c r="DN15" s="19">
        <f t="shared" si="34"/>
        <v>220.00000000000045</v>
      </c>
      <c r="DO15" s="19">
        <f t="shared" si="35"/>
        <v>4590.6432000000095</v>
      </c>
      <c r="DP15" s="19">
        <f>[3]Summary!$Z9</f>
        <v>762.85249999999996</v>
      </c>
    </row>
    <row r="16" spans="2:120" s="15" customFormat="1" ht="15.95" customHeight="1" x14ac:dyDescent="0.2">
      <c r="B16" s="16">
        <v>7</v>
      </c>
      <c r="C16" s="17">
        <f t="shared" si="36"/>
        <v>43197</v>
      </c>
      <c r="D16" s="18">
        <f>VLOOKUP(C16,'Net_Schedule &amp; Net_Actual'!$A$1:$C$2107,2,0)</f>
        <v>5208.25</v>
      </c>
      <c r="E16" s="18">
        <f>VLOOKUP(C16,'Net_Schedule &amp; Net_Actual'!$A$1:$C$2107,3,0)</f>
        <v>5175.1270000000004</v>
      </c>
      <c r="F16" s="19">
        <f>[3]Summary!$C10</f>
        <v>31299.840000000062</v>
      </c>
      <c r="G16" s="19">
        <f t="shared" si="0"/>
        <v>5280.0000000000109</v>
      </c>
      <c r="H16" s="19">
        <f t="shared" si="1"/>
        <v>220.00000000000045</v>
      </c>
      <c r="I16" s="19">
        <f t="shared" si="2"/>
        <v>4590.6432000000095</v>
      </c>
      <c r="J16" s="19">
        <f>[3]Summary!$D10</f>
        <v>865.17750000000012</v>
      </c>
      <c r="L16" s="16">
        <v>7</v>
      </c>
      <c r="M16" s="17">
        <f t="shared" si="37"/>
        <v>43227</v>
      </c>
      <c r="N16" s="18">
        <f>VLOOKUP(M16,'Net_Schedule &amp; Net_Actual'!$A$1:$C$2107,2,0)</f>
        <v>8814.9529999999995</v>
      </c>
      <c r="O16" s="18">
        <f>VLOOKUP(M16,'Net_Schedule &amp; Net_Actual'!$A$1:$C$2107,3,0)</f>
        <v>9091.7819999999992</v>
      </c>
      <c r="P16" s="19">
        <f>[3]Summary!$E10</f>
        <v>31299.840000000062</v>
      </c>
      <c r="Q16" s="19">
        <f t="shared" si="3"/>
        <v>5280.0000000000109</v>
      </c>
      <c r="R16" s="19">
        <f t="shared" si="4"/>
        <v>220.00000000000045</v>
      </c>
      <c r="S16" s="19">
        <f t="shared" si="5"/>
        <v>4590.6432000000095</v>
      </c>
      <c r="T16" s="19">
        <f>[3]Summary!$F10</f>
        <v>1156.6375000000005</v>
      </c>
      <c r="V16" s="16">
        <v>7</v>
      </c>
      <c r="W16" s="17">
        <f t="shared" si="38"/>
        <v>43258</v>
      </c>
      <c r="X16" s="18">
        <f>VLOOKUP(W16,'Net_Schedule &amp; Net_Actual'!$A$1:$C$2107,2,0)</f>
        <v>18641.937000000002</v>
      </c>
      <c r="Y16" s="18">
        <f>VLOOKUP(W16,'Net_Schedule &amp; Net_Actual'!$A$1:$C$2107,3,0)</f>
        <v>19781.091</v>
      </c>
      <c r="Z16" s="19">
        <f>[3]Summary!$G10</f>
        <v>31299.840000000062</v>
      </c>
      <c r="AA16" s="19">
        <f t="shared" si="6"/>
        <v>5280.0000000000109</v>
      </c>
      <c r="AB16" s="19">
        <f t="shared" si="7"/>
        <v>220.00000000000045</v>
      </c>
      <c r="AC16" s="19">
        <f t="shared" si="8"/>
        <v>4590.6432000000095</v>
      </c>
      <c r="AD16" s="19">
        <f>[3]Summary!$H10</f>
        <v>2749.6300000000006</v>
      </c>
      <c r="AF16" s="16">
        <v>7</v>
      </c>
      <c r="AG16" s="17">
        <f t="shared" si="39"/>
        <v>43288</v>
      </c>
      <c r="AH16" s="18">
        <f>VLOOKUP(AG16,'Net_Schedule &amp; Net_Actual'!$A$1:$C$2107,2,0)</f>
        <v>18767.117999999999</v>
      </c>
      <c r="AI16" s="18">
        <f>VLOOKUP(AG16,'Net_Schedule &amp; Net_Actual'!$A$1:$C$2107,3,0)</f>
        <v>18839.853999999999</v>
      </c>
      <c r="AJ16" s="19">
        <f>[3]Summary!$I10</f>
        <v>31299.840000000062</v>
      </c>
      <c r="AK16" s="19">
        <f t="shared" si="9"/>
        <v>5280.0000000000109</v>
      </c>
      <c r="AL16" s="19">
        <f t="shared" si="10"/>
        <v>220.00000000000045</v>
      </c>
      <c r="AM16" s="19">
        <f t="shared" si="11"/>
        <v>4590.6432000000095</v>
      </c>
      <c r="AN16" s="19">
        <f>[3]Summary!$J10</f>
        <v>2752.56</v>
      </c>
      <c r="AP16" s="16">
        <v>7</v>
      </c>
      <c r="AQ16" s="17">
        <f t="shared" si="40"/>
        <v>43319</v>
      </c>
      <c r="AR16" s="18">
        <f>VLOOKUP(AQ16,'Net_Schedule &amp; Net_Actual'!$A$1:$C$2107,2,0)</f>
        <v>18745.82</v>
      </c>
      <c r="AS16" s="18">
        <f>VLOOKUP(AQ16,'Net_Schedule &amp; Net_Actual'!$A$1:$C$2107,3,0)</f>
        <v>18904.22</v>
      </c>
      <c r="AT16" s="19">
        <f>[3]Summary!$K10</f>
        <v>31299.840000000062</v>
      </c>
      <c r="AU16" s="19">
        <f t="shared" si="12"/>
        <v>5280.0000000000109</v>
      </c>
      <c r="AV16" s="19">
        <f t="shared" si="13"/>
        <v>220.00000000000045</v>
      </c>
      <c r="AW16" s="19">
        <f t="shared" si="14"/>
        <v>4590.6432000000095</v>
      </c>
      <c r="AX16" s="19">
        <f>[3]Summary!$L10</f>
        <v>2752.56</v>
      </c>
      <c r="AZ16" s="16">
        <v>7</v>
      </c>
      <c r="BA16" s="17">
        <f t="shared" si="41"/>
        <v>43350</v>
      </c>
      <c r="BB16" s="18">
        <f>VLOOKUP(BA16,'Net_Schedule &amp; Net_Actual'!$A$1:$C$2107,2,0)</f>
        <v>18767.514999999999</v>
      </c>
      <c r="BC16" s="18">
        <f>VLOOKUP(BA16,'Net_Schedule &amp; Net_Actual'!$A$1:$C$2107,3,0)</f>
        <v>18841.454000000002</v>
      </c>
      <c r="BD16" s="19">
        <f>[3]Summary!$M10</f>
        <v>31299.840000000062</v>
      </c>
      <c r="BE16" s="19">
        <f t="shared" si="15"/>
        <v>5280.0000000000109</v>
      </c>
      <c r="BF16" s="19">
        <f t="shared" si="16"/>
        <v>220.00000000000045</v>
      </c>
      <c r="BG16" s="19">
        <f t="shared" si="17"/>
        <v>4590.6432000000095</v>
      </c>
      <c r="BH16" s="19">
        <f>[3]Summary!$N10</f>
        <v>2752.56</v>
      </c>
      <c r="BJ16" s="16">
        <v>7</v>
      </c>
      <c r="BK16" s="17">
        <f t="shared" si="42"/>
        <v>43380</v>
      </c>
      <c r="BL16" s="18">
        <f>VLOOKUP(BK16,'Net_Schedule &amp; Net_Actual'!$A$1:$C$2107,2,0)</f>
        <v>18755.060000000001</v>
      </c>
      <c r="BM16" s="18">
        <f>VLOOKUP(BK16,'Net_Schedule &amp; Net_Actual'!$A$1:$C$2107,3,0)</f>
        <v>18484.29</v>
      </c>
      <c r="BN16" s="19">
        <f>[3]Summary!$O10</f>
        <v>26083.200000000044</v>
      </c>
      <c r="BO16" s="19">
        <f t="shared" si="18"/>
        <v>4400.0000000000082</v>
      </c>
      <c r="BP16" s="19">
        <f t="shared" si="19"/>
        <v>183.33333333333368</v>
      </c>
      <c r="BQ16" s="19">
        <f t="shared" si="20"/>
        <v>3825.5360000000069</v>
      </c>
      <c r="BR16" s="19">
        <f>[3]Summary!$P10</f>
        <v>2752.56</v>
      </c>
      <c r="BT16" s="16">
        <v>7</v>
      </c>
      <c r="BU16" s="17">
        <f t="shared" si="43"/>
        <v>43411</v>
      </c>
      <c r="BV16" s="18">
        <f>VLOOKUP(BU16,'Net_Schedule &amp; Net_Actual'!$A$1:$C$2107,2,0)</f>
        <v>9284.4380000000001</v>
      </c>
      <c r="BW16" s="18">
        <f>VLOOKUP(BU16,'Net_Schedule &amp; Net_Actual'!$A$1:$C$2107,3,0)</f>
        <v>9305.3819999999996</v>
      </c>
      <c r="BX16" s="19">
        <f>[3]Summary!$Q10</f>
        <v>31299.840000000062</v>
      </c>
      <c r="BY16" s="19">
        <f t="shared" si="21"/>
        <v>5280.0000000000109</v>
      </c>
      <c r="BZ16" s="19">
        <f t="shared" si="22"/>
        <v>220.00000000000045</v>
      </c>
      <c r="CA16" s="19">
        <f t="shared" si="23"/>
        <v>4590.6432000000095</v>
      </c>
      <c r="CB16" s="19">
        <f>[3]Summary!$R10</f>
        <v>1481.4675000000022</v>
      </c>
      <c r="CD16" s="16">
        <v>7</v>
      </c>
      <c r="CE16" s="17">
        <f t="shared" si="44"/>
        <v>43441</v>
      </c>
      <c r="CF16" s="18">
        <f>VLOOKUP(CE16,'Net_Schedule &amp; Net_Actual'!$A$1:$C$2107,2,0)</f>
        <v>6980.4390000000003</v>
      </c>
      <c r="CG16" s="18">
        <f>VLOOKUP(CE16,'Net_Schedule &amp; Net_Actual'!$A$1:$C$2107,3,0)</f>
        <v>6886.2539999999999</v>
      </c>
      <c r="CH16" s="19">
        <f>[3]Summary!$S10</f>
        <v>31299.840000000062</v>
      </c>
      <c r="CI16" s="19">
        <f t="shared" si="24"/>
        <v>5280.0000000000109</v>
      </c>
      <c r="CJ16" s="19">
        <f t="shared" si="25"/>
        <v>220.00000000000045</v>
      </c>
      <c r="CK16" s="19">
        <f t="shared" si="26"/>
        <v>4590.6432000000095</v>
      </c>
      <c r="CL16" s="19">
        <f>[3]Summary!$T10</f>
        <v>1026.1799999999992</v>
      </c>
      <c r="CN16" s="16">
        <v>7</v>
      </c>
      <c r="CO16" s="17">
        <f t="shared" si="45"/>
        <v>43472</v>
      </c>
      <c r="CP16" s="18">
        <f>VLOOKUP(CO16,'Net_Schedule &amp; Net_Actual'!$A$1:$C$2107,2,0)</f>
        <v>4945.0259999999998</v>
      </c>
      <c r="CQ16" s="18">
        <f>VLOOKUP(CO16,'Net_Schedule &amp; Net_Actual'!$A$1:$C$2107,3,0)</f>
        <v>4930.8360000000002</v>
      </c>
      <c r="CR16" s="19">
        <f>[3]Summary!$U10</f>
        <v>31299.840000000062</v>
      </c>
      <c r="CS16" s="19">
        <f t="shared" si="27"/>
        <v>5280.0000000000109</v>
      </c>
      <c r="CT16" s="19">
        <f t="shared" si="28"/>
        <v>220.00000000000045</v>
      </c>
      <c r="CU16" s="19">
        <f t="shared" si="29"/>
        <v>4590.6432000000095</v>
      </c>
      <c r="CV16" s="19">
        <f>[3]Summary!$V10</f>
        <v>725.07999999999981</v>
      </c>
      <c r="CX16" s="16">
        <v>7</v>
      </c>
      <c r="CY16" s="17">
        <f t="shared" si="46"/>
        <v>43503</v>
      </c>
      <c r="CZ16" s="18">
        <f>VLOOKUP(CY16,'Net_Schedule &amp; Net_Actual'!$A$1:$C$2107,2,0)</f>
        <v>4563.5919999999996</v>
      </c>
      <c r="DA16" s="18">
        <f>VLOOKUP(CY16,'Net_Schedule &amp; Net_Actual'!$A$1:$C$2107,3,0)</f>
        <v>4453.6000000000004</v>
      </c>
      <c r="DB16" s="19">
        <f>[3]Summary!$W10</f>
        <v>31299.840000000062</v>
      </c>
      <c r="DC16" s="19">
        <f t="shared" si="30"/>
        <v>5280.0000000000109</v>
      </c>
      <c r="DD16" s="19">
        <f t="shared" si="31"/>
        <v>220.00000000000045</v>
      </c>
      <c r="DE16" s="19">
        <f t="shared" si="32"/>
        <v>4590.6432000000095</v>
      </c>
      <c r="DF16" s="19">
        <f>[3]Summary!$X10</f>
        <v>683.96</v>
      </c>
      <c r="DH16" s="16">
        <v>7</v>
      </c>
      <c r="DI16" s="17">
        <f t="shared" si="47"/>
        <v>43531</v>
      </c>
      <c r="DJ16" s="18">
        <f>VLOOKUP(DI16,'Net_Schedule &amp; Net_Actual'!$A$1:$C$2107,2,0)</f>
        <v>5615.9480000000003</v>
      </c>
      <c r="DK16" s="18">
        <f>VLOOKUP(DI16,'Net_Schedule &amp; Net_Actual'!$A$1:$C$2107,3,0)</f>
        <v>5619.4179999999997</v>
      </c>
      <c r="DL16" s="19">
        <f>[3]Summary!$Y10</f>
        <v>31299.840000000062</v>
      </c>
      <c r="DM16" s="19">
        <f t="shared" si="33"/>
        <v>5280.0000000000109</v>
      </c>
      <c r="DN16" s="19">
        <f t="shared" si="34"/>
        <v>220.00000000000045</v>
      </c>
      <c r="DO16" s="19">
        <f t="shared" si="35"/>
        <v>4590.6432000000095</v>
      </c>
      <c r="DP16" s="19">
        <f>[3]Summary!$Z10</f>
        <v>833.16750000000002</v>
      </c>
    </row>
    <row r="17" spans="2:120" s="15" customFormat="1" ht="15.95" customHeight="1" x14ac:dyDescent="0.2">
      <c r="B17" s="16">
        <v>8</v>
      </c>
      <c r="C17" s="17">
        <f t="shared" si="36"/>
        <v>43198</v>
      </c>
      <c r="D17" s="18">
        <f>VLOOKUP(C17,'Net_Schedule &amp; Net_Actual'!$A$1:$C$2107,2,0)</f>
        <v>4665.1030000000001</v>
      </c>
      <c r="E17" s="18">
        <f>VLOOKUP(C17,'Net_Schedule &amp; Net_Actual'!$A$1:$C$2107,3,0)</f>
        <v>5018.3999999999996</v>
      </c>
      <c r="F17" s="19">
        <f>[3]Summary!$C11</f>
        <v>31299.840000000062</v>
      </c>
      <c r="G17" s="19">
        <f t="shared" si="0"/>
        <v>5280.0000000000109</v>
      </c>
      <c r="H17" s="19">
        <f t="shared" si="1"/>
        <v>220.00000000000045</v>
      </c>
      <c r="I17" s="19">
        <f t="shared" si="2"/>
        <v>4590.6432000000095</v>
      </c>
      <c r="J17" s="19">
        <f>[3]Summary!$D11</f>
        <v>624.11750000000029</v>
      </c>
      <c r="L17" s="16">
        <v>8</v>
      </c>
      <c r="M17" s="17">
        <f t="shared" si="37"/>
        <v>43228</v>
      </c>
      <c r="N17" s="18">
        <f>VLOOKUP(M17,'Net_Schedule &amp; Net_Actual'!$A$1:$C$2107,2,0)</f>
        <v>11589.68</v>
      </c>
      <c r="O17" s="18">
        <f>VLOOKUP(M17,'Net_Schedule &amp; Net_Actual'!$A$1:$C$2107,3,0)</f>
        <v>12328.218000000001</v>
      </c>
      <c r="P17" s="19">
        <f>[3]Summary!$E11</f>
        <v>31299.840000000062</v>
      </c>
      <c r="Q17" s="19">
        <f t="shared" si="3"/>
        <v>5280.0000000000109</v>
      </c>
      <c r="R17" s="19">
        <f t="shared" si="4"/>
        <v>220.00000000000045</v>
      </c>
      <c r="S17" s="19">
        <f t="shared" si="5"/>
        <v>4590.6432000000095</v>
      </c>
      <c r="T17" s="19">
        <f>[3]Summary!$F11</f>
        <v>1670.5600000000022</v>
      </c>
      <c r="V17" s="16">
        <v>8</v>
      </c>
      <c r="W17" s="17">
        <f t="shared" si="38"/>
        <v>43259</v>
      </c>
      <c r="X17" s="18">
        <f>VLOOKUP(W17,'Net_Schedule &amp; Net_Actual'!$A$1:$C$2107,2,0)</f>
        <v>18759.767</v>
      </c>
      <c r="Y17" s="18">
        <f>VLOOKUP(W17,'Net_Schedule &amp; Net_Actual'!$A$1:$C$2107,3,0)</f>
        <v>20198.762999999999</v>
      </c>
      <c r="Z17" s="19">
        <f>[3]Summary!$G11</f>
        <v>31299.840000000062</v>
      </c>
      <c r="AA17" s="19">
        <f t="shared" si="6"/>
        <v>5280.0000000000109</v>
      </c>
      <c r="AB17" s="19">
        <f t="shared" si="7"/>
        <v>220.00000000000045</v>
      </c>
      <c r="AC17" s="19">
        <f t="shared" si="8"/>
        <v>4590.6432000000095</v>
      </c>
      <c r="AD17" s="19">
        <f>[3]Summary!$H11</f>
        <v>2749.6300000000006</v>
      </c>
      <c r="AF17" s="16">
        <v>8</v>
      </c>
      <c r="AG17" s="17">
        <f t="shared" si="39"/>
        <v>43289</v>
      </c>
      <c r="AH17" s="18">
        <f>VLOOKUP(AG17,'Net_Schedule &amp; Net_Actual'!$A$1:$C$2107,2,0)</f>
        <v>18677.146000000001</v>
      </c>
      <c r="AI17" s="18">
        <f>VLOOKUP(AG17,'Net_Schedule &amp; Net_Actual'!$A$1:$C$2107,3,0)</f>
        <v>18839.2</v>
      </c>
      <c r="AJ17" s="19">
        <f>[3]Summary!$I11</f>
        <v>31299.840000000062</v>
      </c>
      <c r="AK17" s="19">
        <f t="shared" si="9"/>
        <v>5280.0000000000109</v>
      </c>
      <c r="AL17" s="19">
        <f t="shared" si="10"/>
        <v>220.00000000000045</v>
      </c>
      <c r="AM17" s="19">
        <f t="shared" si="11"/>
        <v>4590.6432000000095</v>
      </c>
      <c r="AN17" s="19">
        <f>[3]Summary!$J11</f>
        <v>2752.56</v>
      </c>
      <c r="AP17" s="16">
        <v>8</v>
      </c>
      <c r="AQ17" s="17">
        <f t="shared" si="40"/>
        <v>43320</v>
      </c>
      <c r="AR17" s="18">
        <f>VLOOKUP(AQ17,'Net_Schedule &amp; Net_Actual'!$A$1:$C$2107,2,0)</f>
        <v>18634.63</v>
      </c>
      <c r="AS17" s="18">
        <f>VLOOKUP(AQ17,'Net_Schedule &amp; Net_Actual'!$A$1:$C$2107,3,0)</f>
        <v>18878.98</v>
      </c>
      <c r="AT17" s="19">
        <f>[3]Summary!$K11</f>
        <v>31299.840000000062</v>
      </c>
      <c r="AU17" s="19">
        <f t="shared" si="12"/>
        <v>5280.0000000000109</v>
      </c>
      <c r="AV17" s="19">
        <f t="shared" si="13"/>
        <v>220.00000000000045</v>
      </c>
      <c r="AW17" s="19">
        <f t="shared" si="14"/>
        <v>4590.6432000000095</v>
      </c>
      <c r="AX17" s="19">
        <f>[3]Summary!$L11</f>
        <v>2752.56</v>
      </c>
      <c r="AZ17" s="16">
        <v>8</v>
      </c>
      <c r="BA17" s="17">
        <f t="shared" si="41"/>
        <v>43351</v>
      </c>
      <c r="BB17" s="18">
        <f>VLOOKUP(BA17,'Net_Schedule &amp; Net_Actual'!$A$1:$C$2107,2,0)</f>
        <v>18767.514999999999</v>
      </c>
      <c r="BC17" s="18">
        <f>VLOOKUP(BA17,'Net_Schedule &amp; Net_Actual'!$A$1:$C$2107,3,0)</f>
        <v>18848.073</v>
      </c>
      <c r="BD17" s="19">
        <f>[3]Summary!$M11</f>
        <v>31299.840000000062</v>
      </c>
      <c r="BE17" s="19">
        <f t="shared" si="15"/>
        <v>5280.0000000000109</v>
      </c>
      <c r="BF17" s="19">
        <f t="shared" si="16"/>
        <v>220.00000000000045</v>
      </c>
      <c r="BG17" s="19">
        <f t="shared" si="17"/>
        <v>4590.6432000000095</v>
      </c>
      <c r="BH17" s="19">
        <f>[3]Summary!$N11</f>
        <v>2752.56</v>
      </c>
      <c r="BJ17" s="16">
        <v>8</v>
      </c>
      <c r="BK17" s="17">
        <f t="shared" si="42"/>
        <v>43381</v>
      </c>
      <c r="BL17" s="18">
        <f>VLOOKUP(BK17,'Net_Schedule &amp; Net_Actual'!$A$1:$C$2107,2,0)</f>
        <v>18766.827000000001</v>
      </c>
      <c r="BM17" s="18">
        <f>VLOOKUP(BK17,'Net_Schedule &amp; Net_Actual'!$A$1:$C$2107,3,0)</f>
        <v>17817.018</v>
      </c>
      <c r="BN17" s="19">
        <f>[3]Summary!$O11</f>
        <v>26083.200000000044</v>
      </c>
      <c r="BO17" s="19">
        <f t="shared" si="18"/>
        <v>4400.0000000000082</v>
      </c>
      <c r="BP17" s="19">
        <f t="shared" si="19"/>
        <v>183.33333333333368</v>
      </c>
      <c r="BQ17" s="19">
        <f t="shared" si="20"/>
        <v>3825.5360000000069</v>
      </c>
      <c r="BR17" s="19">
        <f>[3]Summary!$P11</f>
        <v>2752.56</v>
      </c>
      <c r="BT17" s="16">
        <v>8</v>
      </c>
      <c r="BU17" s="17">
        <f t="shared" si="43"/>
        <v>43412</v>
      </c>
      <c r="BV17" s="18">
        <f>VLOOKUP(BU17,'Net_Schedule &amp; Net_Actual'!$A$1:$C$2107,2,0)</f>
        <v>9961.8770000000004</v>
      </c>
      <c r="BW17" s="18">
        <f>VLOOKUP(BU17,'Net_Schedule &amp; Net_Actual'!$A$1:$C$2107,3,0)</f>
        <v>9763.0540000000001</v>
      </c>
      <c r="BX17" s="19">
        <f>[3]Summary!$Q11</f>
        <v>31299.840000000062</v>
      </c>
      <c r="BY17" s="19">
        <f t="shared" si="21"/>
        <v>5280.0000000000109</v>
      </c>
      <c r="BZ17" s="19">
        <f t="shared" si="22"/>
        <v>220.00000000000045</v>
      </c>
      <c r="CA17" s="19">
        <f t="shared" si="23"/>
        <v>4590.6432000000095</v>
      </c>
      <c r="CB17" s="19">
        <f>[3]Summary!$R11</f>
        <v>1485.6575</v>
      </c>
      <c r="CD17" s="16">
        <v>8</v>
      </c>
      <c r="CE17" s="17">
        <f t="shared" si="44"/>
        <v>43442</v>
      </c>
      <c r="CF17" s="18">
        <f>VLOOKUP(CE17,'Net_Schedule &amp; Net_Actual'!$A$1:$C$2107,2,0)</f>
        <v>6726.0529999999999</v>
      </c>
      <c r="CG17" s="18">
        <f>VLOOKUP(CE17,'Net_Schedule &amp; Net_Actual'!$A$1:$C$2107,3,0)</f>
        <v>6552.9449999999997</v>
      </c>
      <c r="CH17" s="19">
        <f>[3]Summary!$S11</f>
        <v>31299.840000000062</v>
      </c>
      <c r="CI17" s="19">
        <f t="shared" si="24"/>
        <v>5280.0000000000109</v>
      </c>
      <c r="CJ17" s="19">
        <f t="shared" si="25"/>
        <v>220.00000000000045</v>
      </c>
      <c r="CK17" s="19">
        <f t="shared" si="26"/>
        <v>4590.6432000000095</v>
      </c>
      <c r="CL17" s="19">
        <f>[3]Summary!$T11</f>
        <v>988.90999999999929</v>
      </c>
      <c r="CN17" s="16">
        <v>8</v>
      </c>
      <c r="CO17" s="17">
        <f t="shared" si="45"/>
        <v>43473</v>
      </c>
      <c r="CP17" s="18">
        <f>VLOOKUP(CO17,'Net_Schedule &amp; Net_Actual'!$A$1:$C$2107,2,0)</f>
        <v>4568.0550000000003</v>
      </c>
      <c r="CQ17" s="18">
        <f>VLOOKUP(CO17,'Net_Schedule &amp; Net_Actual'!$A$1:$C$2107,3,0)</f>
        <v>4520.6540000000005</v>
      </c>
      <c r="CR17" s="19">
        <f>[3]Summary!$U11</f>
        <v>31299.840000000062</v>
      </c>
      <c r="CS17" s="19">
        <f t="shared" si="27"/>
        <v>5280.0000000000109</v>
      </c>
      <c r="CT17" s="19">
        <f t="shared" si="28"/>
        <v>220.00000000000045</v>
      </c>
      <c r="CU17" s="19">
        <f t="shared" si="29"/>
        <v>4590.6432000000095</v>
      </c>
      <c r="CV17" s="19">
        <f>[3]Summary!$V11</f>
        <v>713.22749999999985</v>
      </c>
      <c r="CX17" s="16">
        <v>8</v>
      </c>
      <c r="CY17" s="17">
        <f t="shared" si="46"/>
        <v>43504</v>
      </c>
      <c r="CZ17" s="18">
        <f>VLOOKUP(CY17,'Net_Schedule &amp; Net_Actual'!$A$1:$C$2107,2,0)</f>
        <v>4924.0680000000002</v>
      </c>
      <c r="DA17" s="18">
        <f>VLOOKUP(CY17,'Net_Schedule &amp; Net_Actual'!$A$1:$C$2107,3,0)</f>
        <v>4921.6000000000004</v>
      </c>
      <c r="DB17" s="19">
        <f>[3]Summary!$W11</f>
        <v>31299.840000000062</v>
      </c>
      <c r="DC17" s="19">
        <f t="shared" si="30"/>
        <v>5280.0000000000109</v>
      </c>
      <c r="DD17" s="19">
        <f t="shared" si="31"/>
        <v>220.00000000000045</v>
      </c>
      <c r="DE17" s="19">
        <f t="shared" si="32"/>
        <v>4590.6432000000095</v>
      </c>
      <c r="DF17" s="19">
        <f>[3]Summary!$X11</f>
        <v>747.56249999999989</v>
      </c>
      <c r="DH17" s="16">
        <v>8</v>
      </c>
      <c r="DI17" s="17">
        <f t="shared" si="47"/>
        <v>43532</v>
      </c>
      <c r="DJ17" s="18">
        <f>VLOOKUP(DI17,'Net_Schedule &amp; Net_Actual'!$A$1:$C$2107,2,0)</f>
        <v>6254.7420000000002</v>
      </c>
      <c r="DK17" s="18">
        <f>VLOOKUP(DI17,'Net_Schedule &amp; Net_Actual'!$A$1:$C$2107,3,0)</f>
        <v>6207.491</v>
      </c>
      <c r="DL17" s="19">
        <f>[3]Summary!$Y11</f>
        <v>31299.840000000062</v>
      </c>
      <c r="DM17" s="19">
        <f t="shared" si="33"/>
        <v>5280.0000000000109</v>
      </c>
      <c r="DN17" s="19">
        <f t="shared" si="34"/>
        <v>220.00000000000045</v>
      </c>
      <c r="DO17" s="19">
        <f t="shared" si="35"/>
        <v>4590.6432000000095</v>
      </c>
      <c r="DP17" s="19">
        <f>[3]Summary!$Z11</f>
        <v>921.12250000000017</v>
      </c>
    </row>
    <row r="18" spans="2:120" s="15" customFormat="1" ht="15.95" customHeight="1" x14ac:dyDescent="0.2">
      <c r="B18" s="16">
        <v>9</v>
      </c>
      <c r="C18" s="17">
        <f t="shared" si="36"/>
        <v>43199</v>
      </c>
      <c r="D18" s="18">
        <f>VLOOKUP(C18,'Net_Schedule &amp; Net_Actual'!$A$1:$C$2107,2,0)</f>
        <v>5763.848</v>
      </c>
      <c r="E18" s="18">
        <f>VLOOKUP(C18,'Net_Schedule &amp; Net_Actual'!$A$1:$C$2107,3,0)</f>
        <v>5811.6360000000004</v>
      </c>
      <c r="F18" s="19">
        <f>[3]Summary!$C12</f>
        <v>31299.840000000062</v>
      </c>
      <c r="G18" s="19">
        <f t="shared" si="0"/>
        <v>5280.0000000000109</v>
      </c>
      <c r="H18" s="19">
        <f t="shared" si="1"/>
        <v>220.00000000000045</v>
      </c>
      <c r="I18" s="19">
        <f t="shared" si="2"/>
        <v>4590.6432000000095</v>
      </c>
      <c r="J18" s="19">
        <f>[3]Summary!$D12</f>
        <v>900.78499999999997</v>
      </c>
      <c r="L18" s="16">
        <v>9</v>
      </c>
      <c r="M18" s="17">
        <f t="shared" si="37"/>
        <v>43229</v>
      </c>
      <c r="N18" s="18">
        <f>VLOOKUP(M18,'Net_Schedule &amp; Net_Actual'!$A$1:$C$2107,2,0)</f>
        <v>13784.168</v>
      </c>
      <c r="O18" s="18">
        <f>VLOOKUP(M18,'Net_Schedule &amp; Net_Actual'!$A$1:$C$2107,3,0)</f>
        <v>14488.8</v>
      </c>
      <c r="P18" s="19">
        <f>[3]Summary!$E12</f>
        <v>31299.840000000062</v>
      </c>
      <c r="Q18" s="19">
        <f t="shared" si="3"/>
        <v>5280.0000000000109</v>
      </c>
      <c r="R18" s="19">
        <f t="shared" si="4"/>
        <v>220.00000000000045</v>
      </c>
      <c r="S18" s="19">
        <f t="shared" si="5"/>
        <v>4590.6432000000095</v>
      </c>
      <c r="T18" s="19">
        <f>[3]Summary!$F12</f>
        <v>2040.4625000000033</v>
      </c>
      <c r="V18" s="16">
        <v>9</v>
      </c>
      <c r="W18" s="17">
        <f t="shared" si="38"/>
        <v>43260</v>
      </c>
      <c r="X18" s="18">
        <f>VLOOKUP(W18,'Net_Schedule &amp; Net_Actual'!$A$1:$C$2107,2,0)</f>
        <v>18759.767</v>
      </c>
      <c r="Y18" s="18">
        <f>VLOOKUP(W18,'Net_Schedule &amp; Net_Actual'!$A$1:$C$2107,3,0)</f>
        <v>19652.8</v>
      </c>
      <c r="Z18" s="19">
        <f>[3]Summary!$G12</f>
        <v>31299.840000000062</v>
      </c>
      <c r="AA18" s="19">
        <f t="shared" si="6"/>
        <v>5280.0000000000109</v>
      </c>
      <c r="AB18" s="19">
        <f t="shared" si="7"/>
        <v>220.00000000000045</v>
      </c>
      <c r="AC18" s="19">
        <f t="shared" si="8"/>
        <v>4590.6432000000095</v>
      </c>
      <c r="AD18" s="19">
        <f>[3]Summary!$H12</f>
        <v>2750.8800000000033</v>
      </c>
      <c r="AF18" s="16">
        <v>9</v>
      </c>
      <c r="AG18" s="17">
        <f t="shared" si="39"/>
        <v>43290</v>
      </c>
      <c r="AH18" s="18">
        <f>VLOOKUP(AG18,'Net_Schedule &amp; Net_Actual'!$A$1:$C$2107,2,0)</f>
        <v>18766.922999999999</v>
      </c>
      <c r="AI18" s="18">
        <f>VLOOKUP(AG18,'Net_Schedule &amp; Net_Actual'!$A$1:$C$2107,3,0)</f>
        <v>18862.182000000001</v>
      </c>
      <c r="AJ18" s="19">
        <f>[3]Summary!$I12</f>
        <v>31299.840000000062</v>
      </c>
      <c r="AK18" s="19">
        <f t="shared" si="9"/>
        <v>5280.0000000000109</v>
      </c>
      <c r="AL18" s="19">
        <f t="shared" si="10"/>
        <v>220.00000000000045</v>
      </c>
      <c r="AM18" s="19">
        <f t="shared" si="11"/>
        <v>4590.6432000000095</v>
      </c>
      <c r="AN18" s="19">
        <f>[3]Summary!$J12</f>
        <v>2752.56</v>
      </c>
      <c r="AP18" s="16">
        <v>9</v>
      </c>
      <c r="AQ18" s="17">
        <f t="shared" si="40"/>
        <v>43321</v>
      </c>
      <c r="AR18" s="18">
        <f>VLOOKUP(AQ18,'Net_Schedule &amp; Net_Actual'!$A$1:$C$2107,2,0)</f>
        <v>18766.36</v>
      </c>
      <c r="AS18" s="18">
        <f>VLOOKUP(AQ18,'Net_Schedule &amp; Net_Actual'!$A$1:$C$2107,3,0)</f>
        <v>18911.71</v>
      </c>
      <c r="AT18" s="19">
        <f>[3]Summary!$K12</f>
        <v>31299.840000000062</v>
      </c>
      <c r="AU18" s="19">
        <f t="shared" si="12"/>
        <v>5280.0000000000109</v>
      </c>
      <c r="AV18" s="19">
        <f t="shared" si="13"/>
        <v>220.00000000000045</v>
      </c>
      <c r="AW18" s="19">
        <f t="shared" si="14"/>
        <v>4590.6432000000095</v>
      </c>
      <c r="AX18" s="19">
        <f>[3]Summary!$L12</f>
        <v>2752.56</v>
      </c>
      <c r="AZ18" s="16">
        <v>9</v>
      </c>
      <c r="BA18" s="17">
        <f t="shared" si="41"/>
        <v>43352</v>
      </c>
      <c r="BB18" s="18">
        <f>VLOOKUP(BA18,'Net_Schedule &amp; Net_Actual'!$A$1:$C$2107,2,0)</f>
        <v>18708.025000000001</v>
      </c>
      <c r="BC18" s="18">
        <f>VLOOKUP(BA18,'Net_Schedule &amp; Net_Actual'!$A$1:$C$2107,3,0)</f>
        <v>18830.036</v>
      </c>
      <c r="BD18" s="19">
        <f>[3]Summary!$M12</f>
        <v>31299.840000000062</v>
      </c>
      <c r="BE18" s="19">
        <f t="shared" si="15"/>
        <v>5280.0000000000109</v>
      </c>
      <c r="BF18" s="19">
        <f t="shared" si="16"/>
        <v>220.00000000000045</v>
      </c>
      <c r="BG18" s="19">
        <f t="shared" si="17"/>
        <v>4590.6432000000095</v>
      </c>
      <c r="BH18" s="19">
        <f>[3]Summary!$N12</f>
        <v>2752.56</v>
      </c>
      <c r="BJ18" s="16">
        <v>9</v>
      </c>
      <c r="BK18" s="17">
        <f t="shared" si="42"/>
        <v>43382</v>
      </c>
      <c r="BL18" s="18">
        <f>VLOOKUP(BK18,'Net_Schedule &amp; Net_Actual'!$A$1:$C$2107,2,0)</f>
        <v>18766.739000000001</v>
      </c>
      <c r="BM18" s="18">
        <f>VLOOKUP(BK18,'Net_Schedule &amp; Net_Actual'!$A$1:$C$2107,3,0)</f>
        <v>17174.909</v>
      </c>
      <c r="BN18" s="19">
        <f>[3]Summary!$O12</f>
        <v>26083.200000000044</v>
      </c>
      <c r="BO18" s="19">
        <f t="shared" si="18"/>
        <v>4400.0000000000082</v>
      </c>
      <c r="BP18" s="19">
        <f t="shared" si="19"/>
        <v>183.33333333333368</v>
      </c>
      <c r="BQ18" s="19">
        <f t="shared" si="20"/>
        <v>3825.5360000000069</v>
      </c>
      <c r="BR18" s="19">
        <f>[3]Summary!$P12</f>
        <v>2752.56</v>
      </c>
      <c r="BT18" s="16">
        <v>9</v>
      </c>
      <c r="BU18" s="17">
        <f t="shared" si="43"/>
        <v>43413</v>
      </c>
      <c r="BV18" s="18">
        <f>VLOOKUP(BU18,'Net_Schedule &amp; Net_Actual'!$A$1:$C$2107,2,0)</f>
        <v>9007.39</v>
      </c>
      <c r="BW18" s="18">
        <f>VLOOKUP(BU18,'Net_Schedule &amp; Net_Actual'!$A$1:$C$2107,3,0)</f>
        <v>9048.5820000000003</v>
      </c>
      <c r="BX18" s="19">
        <f>[3]Summary!$Q12</f>
        <v>31299.840000000062</v>
      </c>
      <c r="BY18" s="19">
        <f t="shared" si="21"/>
        <v>5280.0000000000109</v>
      </c>
      <c r="BZ18" s="19">
        <f t="shared" si="22"/>
        <v>220.00000000000045</v>
      </c>
      <c r="CA18" s="19">
        <f t="shared" si="23"/>
        <v>4590.6432000000095</v>
      </c>
      <c r="CB18" s="19">
        <f>[3]Summary!$R12</f>
        <v>1320.8474999999999</v>
      </c>
      <c r="CD18" s="16">
        <v>9</v>
      </c>
      <c r="CE18" s="17">
        <f t="shared" si="44"/>
        <v>43443</v>
      </c>
      <c r="CF18" s="18">
        <f>VLOOKUP(CE18,'Net_Schedule &amp; Net_Actual'!$A$1:$C$2107,2,0)</f>
        <v>6347.9179999999997</v>
      </c>
      <c r="CG18" s="18">
        <f>VLOOKUP(CE18,'Net_Schedule &amp; Net_Actual'!$A$1:$C$2107,3,0)</f>
        <v>6340</v>
      </c>
      <c r="CH18" s="19">
        <f>[3]Summary!$S12</f>
        <v>31299.840000000062</v>
      </c>
      <c r="CI18" s="19">
        <f t="shared" si="24"/>
        <v>5280.0000000000109</v>
      </c>
      <c r="CJ18" s="19">
        <f t="shared" si="25"/>
        <v>220.00000000000045</v>
      </c>
      <c r="CK18" s="19">
        <f t="shared" si="26"/>
        <v>4590.6432000000095</v>
      </c>
      <c r="CL18" s="19">
        <f>[3]Summary!$T12</f>
        <v>942.3124999999992</v>
      </c>
      <c r="CN18" s="16">
        <v>9</v>
      </c>
      <c r="CO18" s="17">
        <f t="shared" si="45"/>
        <v>43474</v>
      </c>
      <c r="CP18" s="18">
        <f>VLOOKUP(CO18,'Net_Schedule &amp; Net_Actual'!$A$1:$C$2107,2,0)</f>
        <v>4638.3429999999998</v>
      </c>
      <c r="CQ18" s="18">
        <f>VLOOKUP(CO18,'Net_Schedule &amp; Net_Actual'!$A$1:$C$2107,3,0)</f>
        <v>4603.7820000000002</v>
      </c>
      <c r="CR18" s="19">
        <f>[3]Summary!$U12</f>
        <v>31299.840000000062</v>
      </c>
      <c r="CS18" s="19">
        <f t="shared" si="27"/>
        <v>5280.0000000000109</v>
      </c>
      <c r="CT18" s="19">
        <f t="shared" si="28"/>
        <v>220.00000000000045</v>
      </c>
      <c r="CU18" s="19">
        <f t="shared" si="29"/>
        <v>4590.6432000000095</v>
      </c>
      <c r="CV18" s="19">
        <f>[3]Summary!$V12</f>
        <v>712.70749999999975</v>
      </c>
      <c r="CX18" s="16">
        <v>9</v>
      </c>
      <c r="CY18" s="17">
        <f t="shared" si="46"/>
        <v>43505</v>
      </c>
      <c r="CZ18" s="18">
        <f>VLOOKUP(CY18,'Net_Schedule &amp; Net_Actual'!$A$1:$C$2107,2,0)</f>
        <v>4857.6310000000003</v>
      </c>
      <c r="DA18" s="18">
        <f>VLOOKUP(CY18,'Net_Schedule &amp; Net_Actual'!$A$1:$C$2107,3,0)</f>
        <v>4710.6909999999998</v>
      </c>
      <c r="DB18" s="19">
        <f>[3]Summary!$W12</f>
        <v>31299.840000000062</v>
      </c>
      <c r="DC18" s="19">
        <f t="shared" si="30"/>
        <v>5280.0000000000109</v>
      </c>
      <c r="DD18" s="19">
        <f t="shared" si="31"/>
        <v>220.00000000000045</v>
      </c>
      <c r="DE18" s="19">
        <f t="shared" si="32"/>
        <v>4590.6432000000095</v>
      </c>
      <c r="DF18" s="19">
        <f>[3]Summary!$X12</f>
        <v>733.57249999999999</v>
      </c>
      <c r="DH18" s="16">
        <v>9</v>
      </c>
      <c r="DI18" s="17">
        <f t="shared" si="47"/>
        <v>43533</v>
      </c>
      <c r="DJ18" s="18">
        <f>VLOOKUP(DI18,'Net_Schedule &amp; Net_Actual'!$A$1:$C$2107,2,0)</f>
        <v>6507.433</v>
      </c>
      <c r="DK18" s="18">
        <f>VLOOKUP(DI18,'Net_Schedule &amp; Net_Actual'!$A$1:$C$2107,3,0)</f>
        <v>6154.3270000000002</v>
      </c>
      <c r="DL18" s="19">
        <f>[3]Summary!$Y12</f>
        <v>31299.840000000062</v>
      </c>
      <c r="DM18" s="19">
        <f t="shared" si="33"/>
        <v>5280.0000000000109</v>
      </c>
      <c r="DN18" s="19">
        <f t="shared" si="34"/>
        <v>220.00000000000045</v>
      </c>
      <c r="DO18" s="19">
        <f t="shared" si="35"/>
        <v>4590.6432000000095</v>
      </c>
      <c r="DP18" s="19">
        <f>[3]Summary!$Z12</f>
        <v>965.10000000000014</v>
      </c>
    </row>
    <row r="19" spans="2:120" s="15" customFormat="1" ht="15.95" customHeight="1" x14ac:dyDescent="0.2">
      <c r="B19" s="16">
        <v>10</v>
      </c>
      <c r="C19" s="17">
        <f t="shared" si="36"/>
        <v>43200</v>
      </c>
      <c r="D19" s="18">
        <f>VLOOKUP(C19,'Net_Schedule &amp; Net_Actual'!$A$1:$C$2107,2,0)</f>
        <v>6467.5749999999998</v>
      </c>
      <c r="E19" s="18">
        <f>VLOOKUP(C19,'Net_Schedule &amp; Net_Actual'!$A$1:$C$2107,3,0)</f>
        <v>6554.6180000000004</v>
      </c>
      <c r="F19" s="19">
        <f>[3]Summary!$C13</f>
        <v>31299.840000000062</v>
      </c>
      <c r="G19" s="19">
        <f t="shared" si="0"/>
        <v>5280.0000000000109</v>
      </c>
      <c r="H19" s="19">
        <f t="shared" si="1"/>
        <v>220.00000000000045</v>
      </c>
      <c r="I19" s="19">
        <f t="shared" si="2"/>
        <v>4590.6432000000095</v>
      </c>
      <c r="J19" s="19">
        <f>[3]Summary!$D13</f>
        <v>1062.3099999999997</v>
      </c>
      <c r="L19" s="16">
        <v>10</v>
      </c>
      <c r="M19" s="17">
        <f t="shared" si="37"/>
        <v>43230</v>
      </c>
      <c r="N19" s="18">
        <f>VLOOKUP(M19,'Net_Schedule &amp; Net_Actual'!$A$1:$C$2107,2,0)</f>
        <v>18215.453000000001</v>
      </c>
      <c r="O19" s="18">
        <f>VLOOKUP(M19,'Net_Schedule &amp; Net_Actual'!$A$1:$C$2107,3,0)</f>
        <v>17982.109</v>
      </c>
      <c r="P19" s="19">
        <f>[3]Summary!$E13</f>
        <v>31299.840000000062</v>
      </c>
      <c r="Q19" s="19">
        <f t="shared" si="3"/>
        <v>5280.0000000000109</v>
      </c>
      <c r="R19" s="19">
        <f t="shared" si="4"/>
        <v>220.00000000000045</v>
      </c>
      <c r="S19" s="19">
        <f t="shared" si="5"/>
        <v>4590.6432000000095</v>
      </c>
      <c r="T19" s="19">
        <f>[3]Summary!$F13</f>
        <v>2675.6700000000051</v>
      </c>
      <c r="V19" s="16">
        <v>10</v>
      </c>
      <c r="W19" s="17">
        <f t="shared" si="38"/>
        <v>43261</v>
      </c>
      <c r="X19" s="18">
        <f>VLOOKUP(W19,'Net_Schedule &amp; Net_Actual'!$A$1:$C$2107,2,0)</f>
        <v>18717.786</v>
      </c>
      <c r="Y19" s="18">
        <f>VLOOKUP(W19,'Net_Schedule &amp; Net_Actual'!$A$1:$C$2107,3,0)</f>
        <v>19984.945</v>
      </c>
      <c r="Z19" s="19">
        <f>[3]Summary!$G13</f>
        <v>31299.840000000062</v>
      </c>
      <c r="AA19" s="19">
        <f t="shared" si="6"/>
        <v>5280.0000000000109</v>
      </c>
      <c r="AB19" s="19">
        <f t="shared" si="7"/>
        <v>220.00000000000045</v>
      </c>
      <c r="AC19" s="19">
        <f t="shared" si="8"/>
        <v>4590.6432000000095</v>
      </c>
      <c r="AD19" s="19">
        <f>[3]Summary!$H13</f>
        <v>2750.8800000000033</v>
      </c>
      <c r="AF19" s="16">
        <v>10</v>
      </c>
      <c r="AG19" s="17">
        <f t="shared" si="39"/>
        <v>43291</v>
      </c>
      <c r="AH19" s="18">
        <f>VLOOKUP(AG19,'Net_Schedule &amp; Net_Actual'!$A$1:$C$2107,2,0)</f>
        <v>11672.905000000001</v>
      </c>
      <c r="AI19" s="18">
        <f>VLOOKUP(AG19,'Net_Schedule &amp; Net_Actual'!$A$1:$C$2107,3,0)</f>
        <v>9849.4539999999997</v>
      </c>
      <c r="AJ19" s="19">
        <f>[3]Summary!$I13</f>
        <v>31299.840000000062</v>
      </c>
      <c r="AK19" s="19">
        <f t="shared" si="9"/>
        <v>5280.0000000000109</v>
      </c>
      <c r="AL19" s="19">
        <f t="shared" si="10"/>
        <v>220.00000000000045</v>
      </c>
      <c r="AM19" s="19">
        <f t="shared" si="11"/>
        <v>4590.6432000000095</v>
      </c>
      <c r="AN19" s="19">
        <f>[3]Summary!$J13</f>
        <v>2752.56</v>
      </c>
      <c r="AP19" s="16">
        <v>10</v>
      </c>
      <c r="AQ19" s="17">
        <f t="shared" si="40"/>
        <v>43322</v>
      </c>
      <c r="AR19" s="18">
        <f>VLOOKUP(AQ19,'Net_Schedule &amp; Net_Actual'!$A$1:$C$2107,2,0)</f>
        <v>18739.04</v>
      </c>
      <c r="AS19" s="18">
        <f>VLOOKUP(AQ19,'Net_Schedule &amp; Net_Actual'!$A$1:$C$2107,3,0)</f>
        <v>18887.64</v>
      </c>
      <c r="AT19" s="19">
        <f>[3]Summary!$K13</f>
        <v>31299.840000000062</v>
      </c>
      <c r="AU19" s="19">
        <f t="shared" si="12"/>
        <v>5280.0000000000109</v>
      </c>
      <c r="AV19" s="19">
        <f t="shared" si="13"/>
        <v>220.00000000000045</v>
      </c>
      <c r="AW19" s="19">
        <f t="shared" si="14"/>
        <v>4590.6432000000095</v>
      </c>
      <c r="AX19" s="19">
        <f>[3]Summary!$L13</f>
        <v>2752.56</v>
      </c>
      <c r="AZ19" s="16">
        <v>10</v>
      </c>
      <c r="BA19" s="17">
        <f t="shared" si="41"/>
        <v>43353</v>
      </c>
      <c r="BB19" s="18">
        <f>VLOOKUP(BA19,'Net_Schedule &amp; Net_Actual'!$A$1:$C$2107,2,0)</f>
        <v>18734.037</v>
      </c>
      <c r="BC19" s="18">
        <f>VLOOKUP(BA19,'Net_Schedule &amp; Net_Actual'!$A$1:$C$2107,3,0)</f>
        <v>18833.672999999999</v>
      </c>
      <c r="BD19" s="19">
        <f>[3]Summary!$M13</f>
        <v>31299.840000000062</v>
      </c>
      <c r="BE19" s="19">
        <f t="shared" si="15"/>
        <v>5280.0000000000109</v>
      </c>
      <c r="BF19" s="19">
        <f t="shared" si="16"/>
        <v>220.00000000000045</v>
      </c>
      <c r="BG19" s="19">
        <f t="shared" si="17"/>
        <v>4590.6432000000095</v>
      </c>
      <c r="BH19" s="19">
        <f>[3]Summary!$N13</f>
        <v>2752.56</v>
      </c>
      <c r="BJ19" s="16">
        <v>10</v>
      </c>
      <c r="BK19" s="17">
        <f t="shared" si="42"/>
        <v>43383</v>
      </c>
      <c r="BL19" s="18">
        <f>VLOOKUP(BK19,'Net_Schedule &amp; Net_Actual'!$A$1:$C$2107,2,0)</f>
        <v>16873.760999999999</v>
      </c>
      <c r="BM19" s="18">
        <f>VLOOKUP(BK19,'Net_Schedule &amp; Net_Actual'!$A$1:$C$2107,3,0)</f>
        <v>16124.873</v>
      </c>
      <c r="BN19" s="19">
        <f>[3]Summary!$O13</f>
        <v>26083.200000000044</v>
      </c>
      <c r="BO19" s="19">
        <f t="shared" si="18"/>
        <v>4400.0000000000082</v>
      </c>
      <c r="BP19" s="19">
        <f t="shared" si="19"/>
        <v>183.33333333333368</v>
      </c>
      <c r="BQ19" s="19">
        <f t="shared" si="20"/>
        <v>3825.5360000000069</v>
      </c>
      <c r="BR19" s="19">
        <f>[3]Summary!$P13</f>
        <v>2617.739999999998</v>
      </c>
      <c r="BT19" s="16">
        <v>10</v>
      </c>
      <c r="BU19" s="17">
        <f t="shared" si="43"/>
        <v>43414</v>
      </c>
      <c r="BV19" s="18">
        <f>VLOOKUP(BU19,'Net_Schedule &amp; Net_Actual'!$A$1:$C$2107,2,0)</f>
        <v>9642.0450000000001</v>
      </c>
      <c r="BW19" s="18">
        <f>VLOOKUP(BU19,'Net_Schedule &amp; Net_Actual'!$A$1:$C$2107,3,0)</f>
        <v>9698.1090000000004</v>
      </c>
      <c r="BX19" s="19">
        <f>[3]Summary!$Q13</f>
        <v>31299.840000000062</v>
      </c>
      <c r="BY19" s="19">
        <f t="shared" si="21"/>
        <v>5280.0000000000109</v>
      </c>
      <c r="BZ19" s="19">
        <f t="shared" si="22"/>
        <v>220.00000000000045</v>
      </c>
      <c r="CA19" s="19">
        <f t="shared" si="23"/>
        <v>4590.6432000000095</v>
      </c>
      <c r="CB19" s="19">
        <f>[3]Summary!$R13</f>
        <v>1320.8474999999999</v>
      </c>
      <c r="CD19" s="16">
        <v>10</v>
      </c>
      <c r="CE19" s="17">
        <f t="shared" si="44"/>
        <v>43444</v>
      </c>
      <c r="CF19" s="18">
        <f>VLOOKUP(CE19,'Net_Schedule &amp; Net_Actual'!$A$1:$C$2107,2,0)</f>
        <v>6194.2520000000004</v>
      </c>
      <c r="CG19" s="18">
        <f>VLOOKUP(CE19,'Net_Schedule &amp; Net_Actual'!$A$1:$C$2107,3,0)</f>
        <v>6248</v>
      </c>
      <c r="CH19" s="19">
        <f>[3]Summary!$S13</f>
        <v>31299.840000000062</v>
      </c>
      <c r="CI19" s="19">
        <f t="shared" si="24"/>
        <v>5280.0000000000109</v>
      </c>
      <c r="CJ19" s="19">
        <f t="shared" si="25"/>
        <v>220.00000000000045</v>
      </c>
      <c r="CK19" s="19">
        <f t="shared" si="26"/>
        <v>4590.6432000000095</v>
      </c>
      <c r="CL19" s="19">
        <f>[3]Summary!$T13</f>
        <v>908.27500000000009</v>
      </c>
      <c r="CN19" s="16">
        <v>10</v>
      </c>
      <c r="CO19" s="17">
        <f t="shared" si="45"/>
        <v>43475</v>
      </c>
      <c r="CP19" s="18">
        <f>VLOOKUP(CO19,'Net_Schedule &amp; Net_Actual'!$A$1:$C$2107,2,0)</f>
        <v>4975.7659999999996</v>
      </c>
      <c r="CQ19" s="18">
        <f>VLOOKUP(CO19,'Net_Schedule &amp; Net_Actual'!$A$1:$C$2107,3,0)</f>
        <v>4990.0360000000001</v>
      </c>
      <c r="CR19" s="19">
        <f>[3]Summary!$U13</f>
        <v>31299.840000000062</v>
      </c>
      <c r="CS19" s="19">
        <f t="shared" si="27"/>
        <v>5280.0000000000109</v>
      </c>
      <c r="CT19" s="19">
        <f t="shared" si="28"/>
        <v>220.00000000000045</v>
      </c>
      <c r="CU19" s="19">
        <f t="shared" si="29"/>
        <v>4590.6432000000095</v>
      </c>
      <c r="CV19" s="19">
        <f>[3]Summary!$V13</f>
        <v>751.78249999999991</v>
      </c>
      <c r="CX19" s="16">
        <v>10</v>
      </c>
      <c r="CY19" s="17">
        <f t="shared" si="46"/>
        <v>43506</v>
      </c>
      <c r="CZ19" s="18">
        <f>VLOOKUP(CY19,'Net_Schedule &amp; Net_Actual'!$A$1:$C$2107,2,0)</f>
        <v>2376.3679999999999</v>
      </c>
      <c r="DA19" s="18">
        <f>VLOOKUP(CY19,'Net_Schedule &amp; Net_Actual'!$A$1:$C$2107,3,0)</f>
        <v>2345.6</v>
      </c>
      <c r="DB19" s="19">
        <f>[3]Summary!$W13</f>
        <v>31299.840000000062</v>
      </c>
      <c r="DC19" s="19">
        <f t="shared" si="30"/>
        <v>5280.0000000000109</v>
      </c>
      <c r="DD19" s="19">
        <f t="shared" si="31"/>
        <v>220.00000000000045</v>
      </c>
      <c r="DE19" s="19">
        <f t="shared" si="32"/>
        <v>4590.6432000000095</v>
      </c>
      <c r="DF19" s="19">
        <f>[3]Summary!$X13</f>
        <v>374.59749999999991</v>
      </c>
      <c r="DH19" s="16">
        <v>10</v>
      </c>
      <c r="DI19" s="17">
        <f t="shared" si="47"/>
        <v>43534</v>
      </c>
      <c r="DJ19" s="18">
        <f>VLOOKUP(DI19,'Net_Schedule &amp; Net_Actual'!$A$1:$C$2107,2,0)</f>
        <v>2142.4830000000002</v>
      </c>
      <c r="DK19" s="18">
        <f>VLOOKUP(DI19,'Net_Schedule &amp; Net_Actual'!$A$1:$C$2107,3,0)</f>
        <v>2101.018</v>
      </c>
      <c r="DL19" s="19">
        <f>[3]Summary!$Y13</f>
        <v>31299.840000000062</v>
      </c>
      <c r="DM19" s="19">
        <f t="shared" si="33"/>
        <v>5280.0000000000109</v>
      </c>
      <c r="DN19" s="19">
        <f t="shared" si="34"/>
        <v>220.00000000000045</v>
      </c>
      <c r="DO19" s="19">
        <f t="shared" si="35"/>
        <v>4590.6432000000095</v>
      </c>
      <c r="DP19" s="19">
        <f>[3]Summary!$Z13</f>
        <v>335.6</v>
      </c>
    </row>
    <row r="20" spans="2:120" s="15" customFormat="1" ht="15.95" customHeight="1" x14ac:dyDescent="0.2">
      <c r="B20" s="16">
        <v>11</v>
      </c>
      <c r="C20" s="17">
        <f t="shared" si="36"/>
        <v>43201</v>
      </c>
      <c r="D20" s="18">
        <f>VLOOKUP(C20,'Net_Schedule &amp; Net_Actual'!$A$1:$C$2107,2,0)</f>
        <v>6769.4889999999996</v>
      </c>
      <c r="E20" s="18">
        <f>VLOOKUP(C20,'Net_Schedule &amp; Net_Actual'!$A$1:$C$2107,3,0)</f>
        <v>6836.8729999999996</v>
      </c>
      <c r="F20" s="19">
        <f>[3]Summary!$C14</f>
        <v>31299.840000000062</v>
      </c>
      <c r="G20" s="19">
        <f t="shared" si="0"/>
        <v>5280.0000000000109</v>
      </c>
      <c r="H20" s="19">
        <f t="shared" si="1"/>
        <v>220.00000000000045</v>
      </c>
      <c r="I20" s="19">
        <f t="shared" si="2"/>
        <v>4590.6432000000095</v>
      </c>
      <c r="J20" s="19">
        <f>[3]Summary!$D14</f>
        <v>973.92499999999939</v>
      </c>
      <c r="L20" s="16">
        <v>11</v>
      </c>
      <c r="M20" s="17">
        <f t="shared" si="37"/>
        <v>43231</v>
      </c>
      <c r="N20" s="18">
        <f>VLOOKUP(M20,'Net_Schedule &amp; Net_Actual'!$A$1:$C$2107,2,0)</f>
        <v>12151.341</v>
      </c>
      <c r="O20" s="18">
        <f>VLOOKUP(M20,'Net_Schedule &amp; Net_Actual'!$A$1:$C$2107,3,0)</f>
        <v>11147.272999999999</v>
      </c>
      <c r="P20" s="19">
        <f>[3]Summary!$E14</f>
        <v>31299.840000000062</v>
      </c>
      <c r="Q20" s="19">
        <f t="shared" si="3"/>
        <v>5280.0000000000109</v>
      </c>
      <c r="R20" s="19">
        <f t="shared" si="4"/>
        <v>220.00000000000045</v>
      </c>
      <c r="S20" s="19">
        <f t="shared" si="5"/>
        <v>4590.6432000000095</v>
      </c>
      <c r="T20" s="19">
        <f>[3]Summary!$F14</f>
        <v>1782.5049999999992</v>
      </c>
      <c r="V20" s="16">
        <v>11</v>
      </c>
      <c r="W20" s="17">
        <f t="shared" si="38"/>
        <v>43262</v>
      </c>
      <c r="X20" s="18">
        <f>VLOOKUP(W20,'Net_Schedule &amp; Net_Actual'!$A$1:$C$2107,2,0)</f>
        <v>19521.983</v>
      </c>
      <c r="Y20" s="18">
        <f>VLOOKUP(W20,'Net_Schedule &amp; Net_Actual'!$A$1:$C$2107,3,0)</f>
        <v>20566.690999999999</v>
      </c>
      <c r="Z20" s="19">
        <f>[3]Summary!$G14</f>
        <v>30321.720000000059</v>
      </c>
      <c r="AA20" s="19">
        <f t="shared" si="6"/>
        <v>5115.0000000000109</v>
      </c>
      <c r="AB20" s="19">
        <f t="shared" si="7"/>
        <v>213.12500000000045</v>
      </c>
      <c r="AC20" s="19">
        <f t="shared" si="8"/>
        <v>4447.1856000000098</v>
      </c>
      <c r="AD20" s="19">
        <f>[3]Summary!$H14</f>
        <v>2666.5724999999998</v>
      </c>
      <c r="AF20" s="16">
        <v>11</v>
      </c>
      <c r="AG20" s="17">
        <f t="shared" si="39"/>
        <v>43292</v>
      </c>
      <c r="AH20" s="18">
        <f>VLOOKUP(AG20,'Net_Schedule &amp; Net_Actual'!$A$1:$C$2107,2,0)</f>
        <v>18588.968000000001</v>
      </c>
      <c r="AI20" s="18">
        <f>VLOOKUP(AG20,'Net_Schedule &amp; Net_Actual'!$A$1:$C$2107,3,0)</f>
        <v>18803.853999999999</v>
      </c>
      <c r="AJ20" s="19">
        <f>[3]Summary!$I14</f>
        <v>31299.840000000062</v>
      </c>
      <c r="AK20" s="19">
        <f t="shared" si="9"/>
        <v>5280.0000000000109</v>
      </c>
      <c r="AL20" s="19">
        <f t="shared" si="10"/>
        <v>220.00000000000045</v>
      </c>
      <c r="AM20" s="19">
        <f t="shared" si="11"/>
        <v>4590.6432000000095</v>
      </c>
      <c r="AN20" s="19">
        <f>[3]Summary!$J14</f>
        <v>2752.56</v>
      </c>
      <c r="AP20" s="16">
        <v>11</v>
      </c>
      <c r="AQ20" s="17">
        <f t="shared" si="40"/>
        <v>43323</v>
      </c>
      <c r="AR20" s="18">
        <f>VLOOKUP(AQ20,'Net_Schedule &amp; Net_Actual'!$A$1:$C$2107,2,0)</f>
        <v>18762.25</v>
      </c>
      <c r="AS20" s="18">
        <f>VLOOKUP(AQ20,'Net_Schedule &amp; Net_Actual'!$A$1:$C$2107,3,0)</f>
        <v>18906.98</v>
      </c>
      <c r="AT20" s="19">
        <f>[3]Summary!$K14</f>
        <v>31299.840000000062</v>
      </c>
      <c r="AU20" s="19">
        <f t="shared" si="12"/>
        <v>5280.0000000000109</v>
      </c>
      <c r="AV20" s="19">
        <f t="shared" si="13"/>
        <v>220.00000000000045</v>
      </c>
      <c r="AW20" s="19">
        <f t="shared" si="14"/>
        <v>4590.6432000000095</v>
      </c>
      <c r="AX20" s="19">
        <f>[3]Summary!$L14</f>
        <v>2752.56</v>
      </c>
      <c r="AZ20" s="16">
        <v>11</v>
      </c>
      <c r="BA20" s="17">
        <f t="shared" si="41"/>
        <v>43354</v>
      </c>
      <c r="BB20" s="18">
        <f>VLOOKUP(BA20,'Net_Schedule &amp; Net_Actual'!$A$1:$C$2107,2,0)</f>
        <v>18713.472000000002</v>
      </c>
      <c r="BC20" s="18">
        <f>VLOOKUP(BA20,'Net_Schedule &amp; Net_Actual'!$A$1:$C$2107,3,0)</f>
        <v>18849.891</v>
      </c>
      <c r="BD20" s="19">
        <f>[3]Summary!$M14</f>
        <v>31299.840000000062</v>
      </c>
      <c r="BE20" s="19">
        <f t="shared" si="15"/>
        <v>5280.0000000000109</v>
      </c>
      <c r="BF20" s="19">
        <f t="shared" si="16"/>
        <v>220.00000000000045</v>
      </c>
      <c r="BG20" s="19">
        <f t="shared" si="17"/>
        <v>4590.6432000000095</v>
      </c>
      <c r="BH20" s="19">
        <f>[3]Summary!$N14</f>
        <v>2752.56</v>
      </c>
      <c r="BJ20" s="16">
        <v>11</v>
      </c>
      <c r="BK20" s="17">
        <f t="shared" si="42"/>
        <v>43384</v>
      </c>
      <c r="BL20" s="18">
        <f>VLOOKUP(BK20,'Net_Schedule &amp; Net_Actual'!$A$1:$C$2107,2,0)</f>
        <v>16107.297</v>
      </c>
      <c r="BM20" s="18">
        <f>VLOOKUP(BK20,'Net_Schedule &amp; Net_Actual'!$A$1:$C$2107,3,0)</f>
        <v>15868.509</v>
      </c>
      <c r="BN20" s="19">
        <f>[3]Summary!$O14</f>
        <v>26083.200000000044</v>
      </c>
      <c r="BO20" s="19">
        <f t="shared" si="18"/>
        <v>4400.0000000000082</v>
      </c>
      <c r="BP20" s="19">
        <f t="shared" si="19"/>
        <v>183.33333333333368</v>
      </c>
      <c r="BQ20" s="19">
        <f t="shared" si="20"/>
        <v>3825.5360000000069</v>
      </c>
      <c r="BR20" s="19">
        <f>[3]Summary!$P14</f>
        <v>2364.5149999999981</v>
      </c>
      <c r="BT20" s="16">
        <v>11</v>
      </c>
      <c r="BU20" s="17">
        <f t="shared" si="43"/>
        <v>43415</v>
      </c>
      <c r="BV20" s="18">
        <f>VLOOKUP(BU20,'Net_Schedule &amp; Net_Actual'!$A$1:$C$2107,2,0)</f>
        <v>9312.473</v>
      </c>
      <c r="BW20" s="18">
        <f>VLOOKUP(BU20,'Net_Schedule &amp; Net_Actual'!$A$1:$C$2107,3,0)</f>
        <v>9364.8729999999996</v>
      </c>
      <c r="BX20" s="19">
        <f>[3]Summary!$Q14</f>
        <v>31299.840000000062</v>
      </c>
      <c r="BY20" s="19">
        <f t="shared" si="21"/>
        <v>5280.0000000000109</v>
      </c>
      <c r="BZ20" s="19">
        <f t="shared" si="22"/>
        <v>220.00000000000045</v>
      </c>
      <c r="CA20" s="19">
        <f t="shared" si="23"/>
        <v>4590.6432000000095</v>
      </c>
      <c r="CB20" s="19">
        <f>[3]Summary!$R14</f>
        <v>1365.7400000000011</v>
      </c>
      <c r="CD20" s="16">
        <v>11</v>
      </c>
      <c r="CE20" s="17">
        <f t="shared" si="44"/>
        <v>43445</v>
      </c>
      <c r="CF20" s="18">
        <f>VLOOKUP(CE20,'Net_Schedule &amp; Net_Actual'!$A$1:$C$2107,2,0)</f>
        <v>6334.326</v>
      </c>
      <c r="CG20" s="18">
        <f>VLOOKUP(CE20,'Net_Schedule &amp; Net_Actual'!$A$1:$C$2107,3,0)</f>
        <v>6351.3450000000003</v>
      </c>
      <c r="CH20" s="19">
        <f>[3]Summary!$S14</f>
        <v>31299.840000000062</v>
      </c>
      <c r="CI20" s="19">
        <f t="shared" si="24"/>
        <v>5280.0000000000109</v>
      </c>
      <c r="CJ20" s="19">
        <f t="shared" si="25"/>
        <v>220.00000000000045</v>
      </c>
      <c r="CK20" s="19">
        <f t="shared" si="26"/>
        <v>4590.6432000000095</v>
      </c>
      <c r="CL20" s="19">
        <f>[3]Summary!$T14</f>
        <v>929.17250000000013</v>
      </c>
      <c r="CN20" s="16">
        <v>11</v>
      </c>
      <c r="CO20" s="17">
        <f t="shared" si="45"/>
        <v>43476</v>
      </c>
      <c r="CP20" s="18">
        <f>VLOOKUP(CO20,'Net_Schedule &amp; Net_Actual'!$A$1:$C$2107,2,0)</f>
        <v>5388.7929999999997</v>
      </c>
      <c r="CQ20" s="18">
        <f>VLOOKUP(CO20,'Net_Schedule &amp; Net_Actual'!$A$1:$C$2107,3,0)</f>
        <v>5389.3819999999996</v>
      </c>
      <c r="CR20" s="19">
        <f>[3]Summary!$U14</f>
        <v>31299.840000000062</v>
      </c>
      <c r="CS20" s="19">
        <f t="shared" si="27"/>
        <v>5280.0000000000109</v>
      </c>
      <c r="CT20" s="19">
        <f t="shared" si="28"/>
        <v>220.00000000000045</v>
      </c>
      <c r="CU20" s="19">
        <f t="shared" si="29"/>
        <v>4590.6432000000095</v>
      </c>
      <c r="CV20" s="19">
        <f>[3]Summary!$V14</f>
        <v>790.14999999999986</v>
      </c>
      <c r="CX20" s="16">
        <v>11</v>
      </c>
      <c r="CY20" s="17">
        <f t="shared" si="46"/>
        <v>43507</v>
      </c>
      <c r="CZ20" s="18">
        <f>VLOOKUP(CY20,'Net_Schedule &amp; Net_Actual'!$A$1:$C$2107,2,0)</f>
        <v>4736.9989999999998</v>
      </c>
      <c r="DA20" s="18">
        <f>VLOOKUP(CY20,'Net_Schedule &amp; Net_Actual'!$A$1:$C$2107,3,0)</f>
        <v>4713.4539999999997</v>
      </c>
      <c r="DB20" s="19">
        <f>[3]Summary!$W14</f>
        <v>31299.840000000062</v>
      </c>
      <c r="DC20" s="19">
        <f t="shared" si="30"/>
        <v>5280.0000000000109</v>
      </c>
      <c r="DD20" s="19">
        <f t="shared" si="31"/>
        <v>220.00000000000045</v>
      </c>
      <c r="DE20" s="19">
        <f t="shared" si="32"/>
        <v>4590.6432000000095</v>
      </c>
      <c r="DF20" s="19">
        <f>[3]Summary!$X14</f>
        <v>696.32749999999999</v>
      </c>
      <c r="DH20" s="16">
        <v>11</v>
      </c>
      <c r="DI20" s="17">
        <f t="shared" si="47"/>
        <v>43535</v>
      </c>
      <c r="DJ20" s="18">
        <f>VLOOKUP(DI20,'Net_Schedule &amp; Net_Actual'!$A$1:$C$2107,2,0)</f>
        <v>5029.0510000000004</v>
      </c>
      <c r="DK20" s="18">
        <f>VLOOKUP(DI20,'Net_Schedule &amp; Net_Actual'!$A$1:$C$2107,3,0)</f>
        <v>4958.8360000000002</v>
      </c>
      <c r="DL20" s="19">
        <f>[3]Summary!$Y14</f>
        <v>31299.840000000062</v>
      </c>
      <c r="DM20" s="19">
        <f t="shared" si="33"/>
        <v>5280.0000000000109</v>
      </c>
      <c r="DN20" s="19">
        <f t="shared" si="34"/>
        <v>220.00000000000045</v>
      </c>
      <c r="DO20" s="19">
        <f t="shared" si="35"/>
        <v>4590.6432000000095</v>
      </c>
      <c r="DP20" s="19">
        <f>[3]Summary!$Z14</f>
        <v>743.41500000000008</v>
      </c>
    </row>
    <row r="21" spans="2:120" s="15" customFormat="1" ht="15.95" customHeight="1" x14ac:dyDescent="0.2">
      <c r="B21" s="16">
        <v>12</v>
      </c>
      <c r="C21" s="17">
        <f t="shared" si="36"/>
        <v>43202</v>
      </c>
      <c r="D21" s="18">
        <f>VLOOKUP(C21,'Net_Schedule &amp; Net_Actual'!$A$1:$C$2107,2,0)</f>
        <v>6686.9409999999998</v>
      </c>
      <c r="E21" s="18">
        <f>VLOOKUP(C21,'Net_Schedule &amp; Net_Actual'!$A$1:$C$2107,3,0)</f>
        <v>6873.8180000000002</v>
      </c>
      <c r="F21" s="19">
        <f>[3]Summary!$C15</f>
        <v>31299.840000000062</v>
      </c>
      <c r="G21" s="19">
        <f t="shared" si="0"/>
        <v>5280.0000000000109</v>
      </c>
      <c r="H21" s="19">
        <f t="shared" si="1"/>
        <v>220.00000000000045</v>
      </c>
      <c r="I21" s="19">
        <f t="shared" si="2"/>
        <v>4590.6432000000095</v>
      </c>
      <c r="J21" s="19">
        <f>[3]Summary!$D15</f>
        <v>988.60999999999945</v>
      </c>
      <c r="L21" s="16">
        <v>12</v>
      </c>
      <c r="M21" s="17">
        <f t="shared" si="37"/>
        <v>43232</v>
      </c>
      <c r="N21" s="18">
        <f>VLOOKUP(M21,'Net_Schedule &amp; Net_Actual'!$A$1:$C$2107,2,0)</f>
        <v>10960.32</v>
      </c>
      <c r="O21" s="18">
        <f>VLOOKUP(M21,'Net_Schedule &amp; Net_Actual'!$A$1:$C$2107,3,0)</f>
        <v>10355.491</v>
      </c>
      <c r="P21" s="19">
        <f>[3]Summary!$E15</f>
        <v>31299.840000000062</v>
      </c>
      <c r="Q21" s="19">
        <f t="shared" si="3"/>
        <v>5280.0000000000109</v>
      </c>
      <c r="R21" s="19">
        <f t="shared" si="4"/>
        <v>220.00000000000045</v>
      </c>
      <c r="S21" s="19">
        <f t="shared" si="5"/>
        <v>4590.6432000000095</v>
      </c>
      <c r="T21" s="19">
        <f>[3]Summary!$F15</f>
        <v>1380.2174999999995</v>
      </c>
      <c r="V21" s="16">
        <v>12</v>
      </c>
      <c r="W21" s="17">
        <f t="shared" si="38"/>
        <v>43263</v>
      </c>
      <c r="X21" s="18">
        <f>VLOOKUP(W21,'Net_Schedule &amp; Net_Actual'!$A$1:$C$2107,2,0)</f>
        <v>18774.924999999999</v>
      </c>
      <c r="Y21" s="18">
        <f>VLOOKUP(W21,'Net_Schedule &amp; Net_Actual'!$A$1:$C$2107,3,0)</f>
        <v>19530.109</v>
      </c>
      <c r="Z21" s="19">
        <f>[3]Summary!$G15</f>
        <v>31299.840000000062</v>
      </c>
      <c r="AA21" s="19">
        <f t="shared" si="6"/>
        <v>5280.0000000000109</v>
      </c>
      <c r="AB21" s="19">
        <f t="shared" si="7"/>
        <v>220.00000000000045</v>
      </c>
      <c r="AC21" s="19">
        <f t="shared" si="8"/>
        <v>4590.6432000000095</v>
      </c>
      <c r="AD21" s="19">
        <f>[3]Summary!$H15</f>
        <v>2752.62</v>
      </c>
      <c r="AF21" s="16">
        <v>12</v>
      </c>
      <c r="AG21" s="17">
        <f t="shared" si="39"/>
        <v>43293</v>
      </c>
      <c r="AH21" s="18">
        <f>VLOOKUP(AG21,'Net_Schedule &amp; Net_Actual'!$A$1:$C$2107,2,0)</f>
        <v>18727.056</v>
      </c>
      <c r="AI21" s="18">
        <f>VLOOKUP(AG21,'Net_Schedule &amp; Net_Actual'!$A$1:$C$2107,3,0)</f>
        <v>18862.909</v>
      </c>
      <c r="AJ21" s="19">
        <f>[3]Summary!$I15</f>
        <v>31299.840000000062</v>
      </c>
      <c r="AK21" s="19">
        <f t="shared" si="9"/>
        <v>5280.0000000000109</v>
      </c>
      <c r="AL21" s="19">
        <f t="shared" si="10"/>
        <v>220.00000000000045</v>
      </c>
      <c r="AM21" s="19">
        <f t="shared" si="11"/>
        <v>4590.6432000000095</v>
      </c>
      <c r="AN21" s="19">
        <f>[3]Summary!$J15</f>
        <v>2752.56</v>
      </c>
      <c r="AP21" s="16">
        <v>12</v>
      </c>
      <c r="AQ21" s="17">
        <f t="shared" si="40"/>
        <v>43324</v>
      </c>
      <c r="AR21" s="18">
        <f>VLOOKUP(AQ21,'Net_Schedule &amp; Net_Actual'!$A$1:$C$2107,2,0)</f>
        <v>11844.71</v>
      </c>
      <c r="AS21" s="18">
        <f>VLOOKUP(AQ21,'Net_Schedule &amp; Net_Actual'!$A$1:$C$2107,3,0)</f>
        <v>10188.290000000001</v>
      </c>
      <c r="AT21" s="19">
        <f>[3]Summary!$K15</f>
        <v>31299.840000000062</v>
      </c>
      <c r="AU21" s="19">
        <f t="shared" si="12"/>
        <v>5280.0000000000109</v>
      </c>
      <c r="AV21" s="19">
        <f t="shared" si="13"/>
        <v>220.00000000000045</v>
      </c>
      <c r="AW21" s="19">
        <f t="shared" si="14"/>
        <v>4590.6432000000095</v>
      </c>
      <c r="AX21" s="19">
        <f>[3]Summary!$L15</f>
        <v>2752.56</v>
      </c>
      <c r="AZ21" s="16">
        <v>12</v>
      </c>
      <c r="BA21" s="17">
        <f t="shared" si="41"/>
        <v>43355</v>
      </c>
      <c r="BB21" s="18">
        <f>VLOOKUP(BA21,'Net_Schedule &amp; Net_Actual'!$A$1:$C$2107,2,0)</f>
        <v>18719.039000000001</v>
      </c>
      <c r="BC21" s="18">
        <f>VLOOKUP(BA21,'Net_Schedule &amp; Net_Actual'!$A$1:$C$2107,3,0)</f>
        <v>18846.982</v>
      </c>
      <c r="BD21" s="19">
        <f>[3]Summary!$M15</f>
        <v>31299.840000000062</v>
      </c>
      <c r="BE21" s="19">
        <f t="shared" si="15"/>
        <v>5280.0000000000109</v>
      </c>
      <c r="BF21" s="19">
        <f t="shared" si="16"/>
        <v>220.00000000000045</v>
      </c>
      <c r="BG21" s="19">
        <f t="shared" si="17"/>
        <v>4590.6432000000095</v>
      </c>
      <c r="BH21" s="19">
        <f>[3]Summary!$N15</f>
        <v>2752.56</v>
      </c>
      <c r="BJ21" s="16">
        <v>12</v>
      </c>
      <c r="BK21" s="17">
        <f t="shared" si="42"/>
        <v>43385</v>
      </c>
      <c r="BL21" s="18">
        <f>VLOOKUP(BK21,'Net_Schedule &amp; Net_Actual'!$A$1:$C$2107,2,0)</f>
        <v>15837.591</v>
      </c>
      <c r="BM21" s="18">
        <f>VLOOKUP(BK21,'Net_Schedule &amp; Net_Actual'!$A$1:$C$2107,3,0)</f>
        <v>15643.636</v>
      </c>
      <c r="BN21" s="19">
        <f>[3]Summary!$O15</f>
        <v>26083.200000000044</v>
      </c>
      <c r="BO21" s="19">
        <f t="shared" si="18"/>
        <v>4400.0000000000082</v>
      </c>
      <c r="BP21" s="19">
        <f t="shared" si="19"/>
        <v>183.33333333333368</v>
      </c>
      <c r="BQ21" s="19">
        <f t="shared" si="20"/>
        <v>3825.5360000000069</v>
      </c>
      <c r="BR21" s="19">
        <f>[3]Summary!$P15</f>
        <v>2346.0475000000029</v>
      </c>
      <c r="BT21" s="16">
        <v>12</v>
      </c>
      <c r="BU21" s="17">
        <f t="shared" si="43"/>
        <v>43416</v>
      </c>
      <c r="BV21" s="18">
        <f>VLOOKUP(BU21,'Net_Schedule &amp; Net_Actual'!$A$1:$C$2107,2,0)</f>
        <v>8967.8140000000003</v>
      </c>
      <c r="BW21" s="18">
        <f>VLOOKUP(BU21,'Net_Schedule &amp; Net_Actual'!$A$1:$C$2107,3,0)</f>
        <v>8881.7450000000008</v>
      </c>
      <c r="BX21" s="19">
        <f>[3]Summary!$Q15</f>
        <v>31299.840000000062</v>
      </c>
      <c r="BY21" s="19">
        <f t="shared" si="21"/>
        <v>5280.0000000000109</v>
      </c>
      <c r="BZ21" s="19">
        <f t="shared" si="22"/>
        <v>220.00000000000045</v>
      </c>
      <c r="CA21" s="19">
        <f t="shared" si="23"/>
        <v>4590.6432000000095</v>
      </c>
      <c r="CB21" s="19">
        <f>[3]Summary!$R15</f>
        <v>1322.0100000000009</v>
      </c>
      <c r="CD21" s="16">
        <v>12</v>
      </c>
      <c r="CE21" s="17">
        <f t="shared" si="44"/>
        <v>43446</v>
      </c>
      <c r="CF21" s="18">
        <f>VLOOKUP(CE21,'Net_Schedule &amp; Net_Actual'!$A$1:$C$2107,2,0)</f>
        <v>6173.55</v>
      </c>
      <c r="CG21" s="18">
        <f>VLOOKUP(CE21,'Net_Schedule &amp; Net_Actual'!$A$1:$C$2107,3,0)</f>
        <v>6194.0360000000001</v>
      </c>
      <c r="CH21" s="19">
        <f>[3]Summary!$S15</f>
        <v>31299.840000000062</v>
      </c>
      <c r="CI21" s="19">
        <f t="shared" si="24"/>
        <v>5280.0000000000109</v>
      </c>
      <c r="CJ21" s="19">
        <f t="shared" si="25"/>
        <v>220.00000000000045</v>
      </c>
      <c r="CK21" s="19">
        <f t="shared" si="26"/>
        <v>4590.6432000000095</v>
      </c>
      <c r="CL21" s="19">
        <f>[3]Summary!$T15</f>
        <v>907.15750000000014</v>
      </c>
      <c r="CN21" s="16">
        <v>12</v>
      </c>
      <c r="CO21" s="17">
        <f t="shared" si="45"/>
        <v>43477</v>
      </c>
      <c r="CP21" s="18">
        <f>VLOOKUP(CO21,'Net_Schedule &amp; Net_Actual'!$A$1:$C$2107,2,0)</f>
        <v>5146.8850000000002</v>
      </c>
      <c r="CQ21" s="18">
        <f>VLOOKUP(CO21,'Net_Schedule &amp; Net_Actual'!$A$1:$C$2107,3,0)</f>
        <v>5103.7820000000002</v>
      </c>
      <c r="CR21" s="19">
        <f>[3]Summary!$U15</f>
        <v>31299.840000000062</v>
      </c>
      <c r="CS21" s="19">
        <f t="shared" si="27"/>
        <v>5280.0000000000109</v>
      </c>
      <c r="CT21" s="19">
        <f t="shared" si="28"/>
        <v>220.00000000000045</v>
      </c>
      <c r="CU21" s="19">
        <f t="shared" si="29"/>
        <v>4590.6432000000095</v>
      </c>
      <c r="CV21" s="19">
        <f>[3]Summary!$V15</f>
        <v>757.2974999999999</v>
      </c>
      <c r="CX21" s="16">
        <v>12</v>
      </c>
      <c r="CY21" s="17">
        <f t="shared" si="46"/>
        <v>43508</v>
      </c>
      <c r="CZ21" s="18">
        <f>VLOOKUP(CY21,'Net_Schedule &amp; Net_Actual'!$A$1:$C$2107,2,0)</f>
        <v>4761.509</v>
      </c>
      <c r="DA21" s="18">
        <f>VLOOKUP(CY21,'Net_Schedule &amp; Net_Actual'!$A$1:$C$2107,3,0)</f>
        <v>4722.1819999999998</v>
      </c>
      <c r="DB21" s="19">
        <f>[3]Summary!$W15</f>
        <v>31299.840000000062</v>
      </c>
      <c r="DC21" s="19">
        <f t="shared" si="30"/>
        <v>5280.0000000000109</v>
      </c>
      <c r="DD21" s="19">
        <f t="shared" si="31"/>
        <v>220.00000000000045</v>
      </c>
      <c r="DE21" s="19">
        <f t="shared" si="32"/>
        <v>4590.6432000000095</v>
      </c>
      <c r="DF21" s="19">
        <f>[3]Summary!$X15</f>
        <v>709.82500000000016</v>
      </c>
      <c r="DH21" s="16">
        <v>12</v>
      </c>
      <c r="DI21" s="17">
        <f t="shared" si="47"/>
        <v>43536</v>
      </c>
      <c r="DJ21" s="18">
        <f>VLOOKUP(DI21,'Net_Schedule &amp; Net_Actual'!$A$1:$C$2107,2,0)</f>
        <v>5458.723</v>
      </c>
      <c r="DK21" s="18">
        <f>VLOOKUP(DI21,'Net_Schedule &amp; Net_Actual'!$A$1:$C$2107,3,0)</f>
        <v>5344.0730000000003</v>
      </c>
      <c r="DL21" s="19">
        <f>[3]Summary!$Y15</f>
        <v>31299.840000000062</v>
      </c>
      <c r="DM21" s="19">
        <f t="shared" si="33"/>
        <v>5280.0000000000109</v>
      </c>
      <c r="DN21" s="19">
        <f t="shared" si="34"/>
        <v>220.00000000000045</v>
      </c>
      <c r="DO21" s="19">
        <f t="shared" si="35"/>
        <v>4590.6432000000095</v>
      </c>
      <c r="DP21" s="19">
        <f>[3]Summary!$Z15</f>
        <v>823.38250000000016</v>
      </c>
    </row>
    <row r="22" spans="2:120" s="15" customFormat="1" ht="15.95" customHeight="1" x14ac:dyDescent="0.2">
      <c r="B22" s="16">
        <v>13</v>
      </c>
      <c r="C22" s="17">
        <f t="shared" si="36"/>
        <v>43203</v>
      </c>
      <c r="D22" s="18">
        <f>VLOOKUP(C22,'Net_Schedule &amp; Net_Actual'!$A$1:$C$2107,2,0)</f>
        <v>7063.9290000000001</v>
      </c>
      <c r="E22" s="18">
        <f>VLOOKUP(C22,'Net_Schedule &amp; Net_Actual'!$A$1:$C$2107,3,0)</f>
        <v>7797.8180000000002</v>
      </c>
      <c r="F22" s="19">
        <f>[3]Summary!$C16</f>
        <v>31299.840000000062</v>
      </c>
      <c r="G22" s="19">
        <f t="shared" si="0"/>
        <v>5280.0000000000109</v>
      </c>
      <c r="H22" s="19">
        <f t="shared" si="1"/>
        <v>220.00000000000045</v>
      </c>
      <c r="I22" s="19">
        <f t="shared" si="2"/>
        <v>4590.6432000000095</v>
      </c>
      <c r="J22" s="19">
        <f>[3]Summary!$D16</f>
        <v>1052.1899999999994</v>
      </c>
      <c r="L22" s="16">
        <v>13</v>
      </c>
      <c r="M22" s="17">
        <f t="shared" si="37"/>
        <v>43233</v>
      </c>
      <c r="N22" s="18">
        <f>VLOOKUP(M22,'Net_Schedule &amp; Net_Actual'!$A$1:$C$2107,2,0)</f>
        <v>7021.6480000000001</v>
      </c>
      <c r="O22" s="18">
        <f>VLOOKUP(M22,'Net_Schedule &amp; Net_Actual'!$A$1:$C$2107,3,0)</f>
        <v>6820.2910000000002</v>
      </c>
      <c r="P22" s="19">
        <f>[3]Summary!$E16</f>
        <v>31299.840000000062</v>
      </c>
      <c r="Q22" s="19">
        <f t="shared" si="3"/>
        <v>5280.0000000000109</v>
      </c>
      <c r="R22" s="19">
        <f t="shared" si="4"/>
        <v>220.00000000000045</v>
      </c>
      <c r="S22" s="19">
        <f t="shared" si="5"/>
        <v>4590.6432000000095</v>
      </c>
      <c r="T22" s="19">
        <f>[3]Summary!$F16</f>
        <v>908.48499999999933</v>
      </c>
      <c r="V22" s="16">
        <v>13</v>
      </c>
      <c r="W22" s="17">
        <f t="shared" si="38"/>
        <v>43264</v>
      </c>
      <c r="X22" s="18">
        <f>VLOOKUP(W22,'Net_Schedule &amp; Net_Actual'!$A$1:$C$2107,2,0)</f>
        <v>18849.791000000001</v>
      </c>
      <c r="Y22" s="18">
        <f>VLOOKUP(W22,'Net_Schedule &amp; Net_Actual'!$A$1:$C$2107,3,0)</f>
        <v>18720.145</v>
      </c>
      <c r="Z22" s="19">
        <f>[3]Summary!$G16</f>
        <v>31299.840000000062</v>
      </c>
      <c r="AA22" s="19">
        <f t="shared" si="6"/>
        <v>5280.0000000000109</v>
      </c>
      <c r="AB22" s="19">
        <f t="shared" si="7"/>
        <v>220.00000000000045</v>
      </c>
      <c r="AC22" s="19">
        <f t="shared" si="8"/>
        <v>4590.6432000000095</v>
      </c>
      <c r="AD22" s="19">
        <f>[3]Summary!$H16</f>
        <v>2752.62</v>
      </c>
      <c r="AF22" s="16">
        <v>13</v>
      </c>
      <c r="AG22" s="17">
        <f t="shared" si="39"/>
        <v>43294</v>
      </c>
      <c r="AH22" s="18">
        <f>VLOOKUP(AG22,'Net_Schedule &amp; Net_Actual'!$A$1:$C$2107,2,0)</f>
        <v>18761.38</v>
      </c>
      <c r="AI22" s="18">
        <f>VLOOKUP(AG22,'Net_Schedule &amp; Net_Actual'!$A$1:$C$2107,3,0)</f>
        <v>18903.2</v>
      </c>
      <c r="AJ22" s="19">
        <f>[3]Summary!$I16</f>
        <v>31299.840000000062</v>
      </c>
      <c r="AK22" s="19">
        <f t="shared" si="9"/>
        <v>5280.0000000000109</v>
      </c>
      <c r="AL22" s="19">
        <f t="shared" si="10"/>
        <v>220.00000000000045</v>
      </c>
      <c r="AM22" s="19">
        <f t="shared" si="11"/>
        <v>4590.6432000000095</v>
      </c>
      <c r="AN22" s="19">
        <f>[3]Summary!$J16</f>
        <v>2752.56</v>
      </c>
      <c r="AP22" s="16">
        <v>13</v>
      </c>
      <c r="AQ22" s="17">
        <f t="shared" si="40"/>
        <v>43325</v>
      </c>
      <c r="AR22" s="18">
        <f>VLOOKUP(AQ22,'Net_Schedule &amp; Net_Actual'!$A$1:$C$2107,2,0)</f>
        <v>5745.3090000000002</v>
      </c>
      <c r="AS22" s="18">
        <f>VLOOKUP(AQ22,'Net_Schedule &amp; Net_Actual'!$A$1:$C$2107,3,0)</f>
        <v>6753.1639999999998</v>
      </c>
      <c r="AT22" s="19">
        <f>[3]Summary!$K16</f>
        <v>31299.840000000062</v>
      </c>
      <c r="AU22" s="19">
        <f t="shared" si="12"/>
        <v>5280.0000000000109</v>
      </c>
      <c r="AV22" s="19">
        <f t="shared" si="13"/>
        <v>220.00000000000045</v>
      </c>
      <c r="AW22" s="19">
        <f t="shared" si="14"/>
        <v>4590.6432000000095</v>
      </c>
      <c r="AX22" s="19">
        <f>[3]Summary!$L16</f>
        <v>2752.56</v>
      </c>
      <c r="AZ22" s="16">
        <v>13</v>
      </c>
      <c r="BA22" s="17">
        <f t="shared" si="41"/>
        <v>43356</v>
      </c>
      <c r="BB22" s="18">
        <f>VLOOKUP(BA22,'Net_Schedule &amp; Net_Actual'!$A$1:$C$2107,2,0)</f>
        <v>18753.156999999999</v>
      </c>
      <c r="BC22" s="18">
        <f>VLOOKUP(BA22,'Net_Schedule &amp; Net_Actual'!$A$1:$C$2107,3,0)</f>
        <v>19057.817999999999</v>
      </c>
      <c r="BD22" s="19">
        <f>[3]Summary!$M16</f>
        <v>31299.840000000062</v>
      </c>
      <c r="BE22" s="19">
        <f t="shared" si="15"/>
        <v>5280.0000000000109</v>
      </c>
      <c r="BF22" s="19">
        <f t="shared" si="16"/>
        <v>220.00000000000045</v>
      </c>
      <c r="BG22" s="19">
        <f t="shared" si="17"/>
        <v>4590.6432000000095</v>
      </c>
      <c r="BH22" s="19">
        <f>[3]Summary!$N16</f>
        <v>2752.56</v>
      </c>
      <c r="BJ22" s="16">
        <v>13</v>
      </c>
      <c r="BK22" s="17">
        <f t="shared" si="42"/>
        <v>43386</v>
      </c>
      <c r="BL22" s="18">
        <f>VLOOKUP(BK22,'Net_Schedule &amp; Net_Actual'!$A$1:$C$2107,2,0)</f>
        <v>14078.578</v>
      </c>
      <c r="BM22" s="18">
        <f>VLOOKUP(BK22,'Net_Schedule &amp; Net_Actual'!$A$1:$C$2107,3,0)</f>
        <v>14414.182000000001</v>
      </c>
      <c r="BN22" s="19">
        <f>[3]Summary!$O16</f>
        <v>26083.200000000044</v>
      </c>
      <c r="BO22" s="19">
        <f t="shared" si="18"/>
        <v>4400.0000000000082</v>
      </c>
      <c r="BP22" s="19">
        <f t="shared" si="19"/>
        <v>183.33333333333368</v>
      </c>
      <c r="BQ22" s="19">
        <f t="shared" si="20"/>
        <v>3825.5360000000069</v>
      </c>
      <c r="BR22" s="19">
        <f>[3]Summary!$P16</f>
        <v>2099.4950000000017</v>
      </c>
      <c r="BT22" s="16">
        <v>13</v>
      </c>
      <c r="BU22" s="17">
        <f t="shared" si="43"/>
        <v>43417</v>
      </c>
      <c r="BV22" s="18">
        <f>VLOOKUP(BU22,'Net_Schedule &amp; Net_Actual'!$A$1:$C$2107,2,0)</f>
        <v>9019.3960000000006</v>
      </c>
      <c r="BW22" s="18">
        <f>VLOOKUP(BU22,'Net_Schedule &amp; Net_Actual'!$A$1:$C$2107,3,0)</f>
        <v>8983.9269999999997</v>
      </c>
      <c r="BX22" s="19">
        <f>[3]Summary!$Q16</f>
        <v>31299.840000000062</v>
      </c>
      <c r="BY22" s="19">
        <f t="shared" si="21"/>
        <v>5280.0000000000109</v>
      </c>
      <c r="BZ22" s="19">
        <f t="shared" si="22"/>
        <v>220.00000000000045</v>
      </c>
      <c r="CA22" s="19">
        <f t="shared" si="23"/>
        <v>4590.6432000000095</v>
      </c>
      <c r="CB22" s="19">
        <f>[3]Summary!$R16</f>
        <v>1277.1700000000014</v>
      </c>
      <c r="CD22" s="16">
        <v>13</v>
      </c>
      <c r="CE22" s="17">
        <f t="shared" si="44"/>
        <v>43447</v>
      </c>
      <c r="CF22" s="18">
        <f>VLOOKUP(CE22,'Net_Schedule &amp; Net_Actual'!$A$1:$C$2107,2,0)</f>
        <v>5948.0609999999997</v>
      </c>
      <c r="CG22" s="18">
        <f>VLOOKUP(CE22,'Net_Schedule &amp; Net_Actual'!$A$1:$C$2107,3,0)</f>
        <v>5867.4179999999997</v>
      </c>
      <c r="CH22" s="19">
        <f>[3]Summary!$S16</f>
        <v>31299.840000000062</v>
      </c>
      <c r="CI22" s="19">
        <f t="shared" si="24"/>
        <v>5280.0000000000109</v>
      </c>
      <c r="CJ22" s="19">
        <f t="shared" si="25"/>
        <v>220.00000000000045</v>
      </c>
      <c r="CK22" s="19">
        <f t="shared" si="26"/>
        <v>4590.6432000000095</v>
      </c>
      <c r="CL22" s="19">
        <f>[3]Summary!$T16</f>
        <v>873.94749999999999</v>
      </c>
      <c r="CN22" s="16">
        <v>13</v>
      </c>
      <c r="CO22" s="17">
        <f t="shared" si="45"/>
        <v>43478</v>
      </c>
      <c r="CP22" s="18">
        <f>VLOOKUP(CO22,'Net_Schedule &amp; Net_Actual'!$A$1:$C$2107,2,0)</f>
        <v>2740.759</v>
      </c>
      <c r="CQ22" s="18">
        <f>VLOOKUP(CO22,'Net_Schedule &amp; Net_Actual'!$A$1:$C$2107,3,0)</f>
        <v>2687.2730000000001</v>
      </c>
      <c r="CR22" s="19">
        <f>[3]Summary!$U16</f>
        <v>31299.840000000062</v>
      </c>
      <c r="CS22" s="19">
        <f>CV22/(174*3)*CR22*200/1185.6</f>
        <v>4217.4758620689736</v>
      </c>
      <c r="CT22" s="19">
        <f t="shared" si="28"/>
        <v>175.72816091954056</v>
      </c>
      <c r="CU22" s="19">
        <f t="shared" si="29"/>
        <v>3666.8422135172486</v>
      </c>
      <c r="CV22" s="19">
        <f>[3]Summary!$V16</f>
        <v>416.95499999999998</v>
      </c>
      <c r="CX22" s="16">
        <v>13</v>
      </c>
      <c r="CY22" s="17">
        <f t="shared" si="46"/>
        <v>43509</v>
      </c>
      <c r="CZ22" s="18">
        <f>VLOOKUP(CY22,'Net_Schedule &amp; Net_Actual'!$A$1:$C$2107,2,0)</f>
        <v>4856.7809999999999</v>
      </c>
      <c r="DA22" s="18">
        <f>VLOOKUP(CY22,'Net_Schedule &amp; Net_Actual'!$A$1:$C$2107,3,0)</f>
        <v>4826.3270000000002</v>
      </c>
      <c r="DB22" s="19">
        <f>[3]Summary!$W16</f>
        <v>31299.840000000062</v>
      </c>
      <c r="DC22" s="19">
        <f t="shared" si="30"/>
        <v>5280.0000000000109</v>
      </c>
      <c r="DD22" s="19">
        <f t="shared" si="31"/>
        <v>220.00000000000045</v>
      </c>
      <c r="DE22" s="19">
        <f t="shared" si="32"/>
        <v>4590.6432000000095</v>
      </c>
      <c r="DF22" s="19">
        <f>[3]Summary!$X16</f>
        <v>747.06000000000017</v>
      </c>
      <c r="DH22" s="16">
        <v>13</v>
      </c>
      <c r="DI22" s="17">
        <f t="shared" si="47"/>
        <v>43537</v>
      </c>
      <c r="DJ22" s="18">
        <f>VLOOKUP(DI22,'Net_Schedule &amp; Net_Actual'!$A$1:$C$2107,2,0)</f>
        <v>5631.3090000000002</v>
      </c>
      <c r="DK22" s="18">
        <f>VLOOKUP(DI22,'Net_Schedule &amp; Net_Actual'!$A$1:$C$2107,3,0)</f>
        <v>5424.8729999999996</v>
      </c>
      <c r="DL22" s="19">
        <f>[3]Summary!$Y16</f>
        <v>31299.840000000062</v>
      </c>
      <c r="DM22" s="19">
        <f t="shared" si="33"/>
        <v>5280.0000000000109</v>
      </c>
      <c r="DN22" s="19">
        <f t="shared" si="34"/>
        <v>220.00000000000045</v>
      </c>
      <c r="DO22" s="19">
        <f t="shared" si="35"/>
        <v>4590.6432000000095</v>
      </c>
      <c r="DP22" s="19">
        <f>[3]Summary!$Z16</f>
        <v>842</v>
      </c>
    </row>
    <row r="23" spans="2:120" s="15" customFormat="1" ht="15.95" customHeight="1" x14ac:dyDescent="0.2">
      <c r="B23" s="16">
        <v>14</v>
      </c>
      <c r="C23" s="17">
        <f t="shared" si="36"/>
        <v>43204</v>
      </c>
      <c r="D23" s="18">
        <f>VLOOKUP(C23,'Net_Schedule &amp; Net_Actual'!$A$1:$C$2107,2,0)</f>
        <v>11480.237999999999</v>
      </c>
      <c r="E23" s="18">
        <f>VLOOKUP(C23,'Net_Schedule &amp; Net_Actual'!$A$1:$C$2107,3,0)</f>
        <v>11221.891</v>
      </c>
      <c r="F23" s="19">
        <f>[3]Summary!$C17</f>
        <v>31299.840000000062</v>
      </c>
      <c r="G23" s="19">
        <f t="shared" si="0"/>
        <v>5280.0000000000109</v>
      </c>
      <c r="H23" s="19">
        <f t="shared" si="1"/>
        <v>220.00000000000045</v>
      </c>
      <c r="I23" s="19">
        <f t="shared" si="2"/>
        <v>4590.6432000000095</v>
      </c>
      <c r="J23" s="19">
        <f>[3]Summary!$D17</f>
        <v>1592.9850000000001</v>
      </c>
      <c r="L23" s="16">
        <v>14</v>
      </c>
      <c r="M23" s="17">
        <f t="shared" si="37"/>
        <v>43234</v>
      </c>
      <c r="N23" s="18">
        <f>VLOOKUP(M23,'Net_Schedule &amp; Net_Actual'!$A$1:$C$2107,2,0)</f>
        <v>10372.343999999999</v>
      </c>
      <c r="O23" s="18">
        <f>VLOOKUP(M23,'Net_Schedule &amp; Net_Actual'!$A$1:$C$2107,3,0)</f>
        <v>10127.853999999999</v>
      </c>
      <c r="P23" s="19">
        <f>[3]Summary!$E17</f>
        <v>31299.840000000062</v>
      </c>
      <c r="Q23" s="19">
        <f t="shared" si="3"/>
        <v>5280.0000000000109</v>
      </c>
      <c r="R23" s="19">
        <f t="shared" si="4"/>
        <v>220.00000000000045</v>
      </c>
      <c r="S23" s="19">
        <f t="shared" si="5"/>
        <v>4590.6432000000095</v>
      </c>
      <c r="T23" s="19">
        <f>[3]Summary!$F17</f>
        <v>1598.0100000000009</v>
      </c>
      <c r="V23" s="16">
        <v>14</v>
      </c>
      <c r="W23" s="17">
        <f t="shared" si="38"/>
        <v>43265</v>
      </c>
      <c r="X23" s="18">
        <f>VLOOKUP(W23,'Net_Schedule &amp; Net_Actual'!$A$1:$C$2107,2,0)</f>
        <v>18769.591</v>
      </c>
      <c r="Y23" s="18">
        <f>VLOOKUP(W23,'Net_Schedule &amp; Net_Actual'!$A$1:$C$2107,3,0)</f>
        <v>18781.672999999999</v>
      </c>
      <c r="Z23" s="19">
        <f>[3]Summary!$G17</f>
        <v>31299.840000000062</v>
      </c>
      <c r="AA23" s="19">
        <f t="shared" si="6"/>
        <v>5280.0000000000109</v>
      </c>
      <c r="AB23" s="19">
        <f t="shared" si="7"/>
        <v>220.00000000000045</v>
      </c>
      <c r="AC23" s="19">
        <f t="shared" si="8"/>
        <v>4590.6432000000095</v>
      </c>
      <c r="AD23" s="19">
        <f>[3]Summary!$H17</f>
        <v>2752.62</v>
      </c>
      <c r="AF23" s="16">
        <v>14</v>
      </c>
      <c r="AG23" s="17">
        <f t="shared" si="39"/>
        <v>43295</v>
      </c>
      <c r="AH23" s="18">
        <f>VLOOKUP(AG23,'Net_Schedule &amp; Net_Actual'!$A$1:$C$2107,2,0)</f>
        <v>16086.763999999999</v>
      </c>
      <c r="AI23" s="18">
        <f>VLOOKUP(AG23,'Net_Schedule &amp; Net_Actual'!$A$1:$C$2107,3,0)</f>
        <v>16286.691000000001</v>
      </c>
      <c r="AJ23" s="19">
        <f>[3]Summary!$I17</f>
        <v>31299.840000000062</v>
      </c>
      <c r="AK23" s="19">
        <f t="shared" si="9"/>
        <v>5280.0000000000109</v>
      </c>
      <c r="AL23" s="19">
        <f t="shared" si="10"/>
        <v>220.00000000000045</v>
      </c>
      <c r="AM23" s="19">
        <f t="shared" si="11"/>
        <v>4590.6432000000095</v>
      </c>
      <c r="AN23" s="19">
        <f>[3]Summary!$J17</f>
        <v>2360.554999999998</v>
      </c>
      <c r="AP23" s="16">
        <v>14</v>
      </c>
      <c r="AQ23" s="17">
        <f t="shared" si="40"/>
        <v>43326</v>
      </c>
      <c r="AR23" s="18">
        <f>VLOOKUP(AQ23,'Net_Schedule &amp; Net_Actual'!$A$1:$C$2107,2,0)</f>
        <v>18690.124</v>
      </c>
      <c r="AS23" s="18">
        <f>VLOOKUP(AQ23,'Net_Schedule &amp; Net_Actual'!$A$1:$C$2107,3,0)</f>
        <v>18924.653999999999</v>
      </c>
      <c r="AT23" s="19">
        <f>[3]Summary!$K17</f>
        <v>31299.840000000062</v>
      </c>
      <c r="AU23" s="19">
        <f t="shared" si="12"/>
        <v>5280.0000000000109</v>
      </c>
      <c r="AV23" s="19">
        <f t="shared" si="13"/>
        <v>220.00000000000045</v>
      </c>
      <c r="AW23" s="19">
        <f t="shared" si="14"/>
        <v>4590.6432000000095</v>
      </c>
      <c r="AX23" s="19">
        <f>[3]Summary!$L17</f>
        <v>2752.56</v>
      </c>
      <c r="AZ23" s="16">
        <v>14</v>
      </c>
      <c r="BA23" s="17">
        <f t="shared" si="41"/>
        <v>43357</v>
      </c>
      <c r="BB23" s="18">
        <f>VLOOKUP(BA23,'Net_Schedule &amp; Net_Actual'!$A$1:$C$2107,2,0)</f>
        <v>18766.030999999999</v>
      </c>
      <c r="BC23" s="18">
        <f>VLOOKUP(BA23,'Net_Schedule &amp; Net_Actual'!$A$1:$C$2107,3,0)</f>
        <v>19084.726999999999</v>
      </c>
      <c r="BD23" s="19">
        <f>[3]Summary!$M17</f>
        <v>31299.840000000062</v>
      </c>
      <c r="BE23" s="19">
        <f t="shared" si="15"/>
        <v>5280.0000000000109</v>
      </c>
      <c r="BF23" s="19">
        <f t="shared" si="16"/>
        <v>220.00000000000045</v>
      </c>
      <c r="BG23" s="19">
        <f t="shared" si="17"/>
        <v>4590.6432000000095</v>
      </c>
      <c r="BH23" s="19">
        <f>[3]Summary!$N17</f>
        <v>2752.56</v>
      </c>
      <c r="BJ23" s="16">
        <v>14</v>
      </c>
      <c r="BK23" s="17">
        <f t="shared" si="42"/>
        <v>43387</v>
      </c>
      <c r="BL23" s="18">
        <f>VLOOKUP(BK23,'Net_Schedule &amp; Net_Actual'!$A$1:$C$2107,2,0)</f>
        <v>14723.249</v>
      </c>
      <c r="BM23" s="18">
        <f>VLOOKUP(BK23,'Net_Schedule &amp; Net_Actual'!$A$1:$C$2107,3,0)</f>
        <v>14775.709000000001</v>
      </c>
      <c r="BN23" s="19">
        <f>[3]Summary!$O17</f>
        <v>26083.200000000044</v>
      </c>
      <c r="BO23" s="19">
        <f t="shared" si="18"/>
        <v>4400.0000000000082</v>
      </c>
      <c r="BP23" s="19">
        <f t="shared" si="19"/>
        <v>183.33333333333368</v>
      </c>
      <c r="BQ23" s="19">
        <f t="shared" si="20"/>
        <v>3825.5360000000069</v>
      </c>
      <c r="BR23" s="19">
        <f>[3]Summary!$P17</f>
        <v>2170.0874999999996</v>
      </c>
      <c r="BT23" s="16">
        <v>14</v>
      </c>
      <c r="BU23" s="17">
        <f t="shared" si="43"/>
        <v>43418</v>
      </c>
      <c r="BV23" s="18">
        <f>VLOOKUP(BU23,'Net_Schedule &amp; Net_Actual'!$A$1:$C$2107,2,0)</f>
        <v>8687.9590000000007</v>
      </c>
      <c r="BW23" s="18">
        <f>VLOOKUP(BU23,'Net_Schedule &amp; Net_Actual'!$A$1:$C$2107,3,0)</f>
        <v>8744.7999999999993</v>
      </c>
      <c r="BX23" s="19">
        <f>[3]Summary!$Q17</f>
        <v>31299.840000000062</v>
      </c>
      <c r="BY23" s="19">
        <f t="shared" si="21"/>
        <v>5280.0000000000109</v>
      </c>
      <c r="BZ23" s="19">
        <f t="shared" si="22"/>
        <v>220.00000000000045</v>
      </c>
      <c r="CA23" s="19">
        <f t="shared" si="23"/>
        <v>4590.6432000000095</v>
      </c>
      <c r="CB23" s="19">
        <f>[3]Summary!$R17</f>
        <v>1277.7650000000003</v>
      </c>
      <c r="CD23" s="16">
        <v>14</v>
      </c>
      <c r="CE23" s="17">
        <f t="shared" si="44"/>
        <v>43448</v>
      </c>
      <c r="CF23" s="18">
        <f>VLOOKUP(CE23,'Net_Schedule &amp; Net_Actual'!$A$1:$C$2107,2,0)</f>
        <v>5717.4449999999997</v>
      </c>
      <c r="CG23" s="18">
        <f>VLOOKUP(CE23,'Net_Schedule &amp; Net_Actual'!$A$1:$C$2107,3,0)</f>
        <v>5684.9449999999997</v>
      </c>
      <c r="CH23" s="19">
        <f>[3]Summary!$S17</f>
        <v>31299.840000000062</v>
      </c>
      <c r="CI23" s="19">
        <f t="shared" si="24"/>
        <v>5280.0000000000109</v>
      </c>
      <c r="CJ23" s="19">
        <f t="shared" si="25"/>
        <v>220.00000000000045</v>
      </c>
      <c r="CK23" s="19">
        <f t="shared" si="26"/>
        <v>4590.6432000000095</v>
      </c>
      <c r="CL23" s="19">
        <f>[3]Summary!$T17</f>
        <v>839.63499999999999</v>
      </c>
      <c r="CN23" s="16">
        <v>14</v>
      </c>
      <c r="CO23" s="17">
        <f t="shared" si="45"/>
        <v>43479</v>
      </c>
      <c r="CP23" s="18">
        <f>VLOOKUP(CO23,'Net_Schedule &amp; Net_Actual'!$A$1:$C$2107,2,0)</f>
        <v>4698.4269999999997</v>
      </c>
      <c r="CQ23" s="18">
        <f>VLOOKUP(CO23,'Net_Schedule &amp; Net_Actual'!$A$1:$C$2107,3,0)</f>
        <v>4622.5450000000001</v>
      </c>
      <c r="CR23" s="19">
        <f>[3]Summary!$U17</f>
        <v>31299.840000000062</v>
      </c>
      <c r="CS23" s="19">
        <f t="shared" si="27"/>
        <v>5280.0000000000109</v>
      </c>
      <c r="CT23" s="19">
        <f t="shared" si="28"/>
        <v>220.00000000000045</v>
      </c>
      <c r="CU23" s="19">
        <f t="shared" si="29"/>
        <v>4590.6432000000095</v>
      </c>
      <c r="CV23" s="19">
        <f>[3]Summary!$V17</f>
        <v>732.9625000000002</v>
      </c>
      <c r="CX23" s="16">
        <v>14</v>
      </c>
      <c r="CY23" s="17">
        <f t="shared" si="46"/>
        <v>43510</v>
      </c>
      <c r="CZ23" s="18">
        <f>VLOOKUP(CY23,'Net_Schedule &amp; Net_Actual'!$A$1:$C$2107,2,0)</f>
        <v>5346.7569999999996</v>
      </c>
      <c r="DA23" s="18">
        <f>VLOOKUP(CY23,'Net_Schedule &amp; Net_Actual'!$A$1:$C$2107,3,0)</f>
        <v>5333.0910000000003</v>
      </c>
      <c r="DB23" s="19">
        <f>[3]Summary!$W17</f>
        <v>31299.840000000062</v>
      </c>
      <c r="DC23" s="19">
        <f t="shared" si="30"/>
        <v>5280.0000000000109</v>
      </c>
      <c r="DD23" s="19">
        <f t="shared" si="31"/>
        <v>220.00000000000045</v>
      </c>
      <c r="DE23" s="19">
        <f t="shared" si="32"/>
        <v>4590.6432000000095</v>
      </c>
      <c r="DF23" s="19">
        <f>[3]Summary!$X17</f>
        <v>784.41000000000008</v>
      </c>
      <c r="DH23" s="16">
        <v>14</v>
      </c>
      <c r="DI23" s="17">
        <f t="shared" si="47"/>
        <v>43538</v>
      </c>
      <c r="DJ23" s="18">
        <f>VLOOKUP(DI23,'Net_Schedule &amp; Net_Actual'!$A$1:$C$2107,2,0)</f>
        <v>6752.51</v>
      </c>
      <c r="DK23" s="18">
        <f>VLOOKUP(DI23,'Net_Schedule &amp; Net_Actual'!$A$1:$C$2107,3,0)</f>
        <v>6724.1450000000004</v>
      </c>
      <c r="DL23" s="19">
        <f>[3]Summary!$Y17</f>
        <v>31299.840000000062</v>
      </c>
      <c r="DM23" s="19">
        <f t="shared" si="33"/>
        <v>5280.0000000000109</v>
      </c>
      <c r="DN23" s="19">
        <f t="shared" si="34"/>
        <v>220.00000000000045</v>
      </c>
      <c r="DO23" s="19">
        <f t="shared" si="35"/>
        <v>4590.6432000000095</v>
      </c>
      <c r="DP23" s="19">
        <f>[3]Summary!$Z17</f>
        <v>945.40499999999997</v>
      </c>
    </row>
    <row r="24" spans="2:120" s="15" customFormat="1" ht="15.95" customHeight="1" x14ac:dyDescent="0.2">
      <c r="B24" s="16">
        <v>15</v>
      </c>
      <c r="C24" s="17">
        <f t="shared" si="36"/>
        <v>43205</v>
      </c>
      <c r="D24" s="18">
        <f>VLOOKUP(C24,'Net_Schedule &amp; Net_Actual'!$A$1:$C$2107,2,0)</f>
        <v>4969.8969999999999</v>
      </c>
      <c r="E24" s="18">
        <f>VLOOKUP(C24,'Net_Schedule &amp; Net_Actual'!$A$1:$C$2107,3,0)</f>
        <v>4975.8540000000003</v>
      </c>
      <c r="F24" s="19">
        <f>[3]Summary!$C18</f>
        <v>31299.840000000062</v>
      </c>
      <c r="G24" s="19">
        <f t="shared" si="0"/>
        <v>5280.0000000000109</v>
      </c>
      <c r="H24" s="19">
        <f t="shared" si="1"/>
        <v>220.00000000000045</v>
      </c>
      <c r="I24" s="19">
        <f t="shared" si="2"/>
        <v>4590.6432000000095</v>
      </c>
      <c r="J24" s="19">
        <f>[3]Summary!$D18</f>
        <v>663.93499999999995</v>
      </c>
      <c r="L24" s="16">
        <v>15</v>
      </c>
      <c r="M24" s="17">
        <f t="shared" si="37"/>
        <v>43235</v>
      </c>
      <c r="N24" s="18">
        <f>VLOOKUP(M24,'Net_Schedule &amp; Net_Actual'!$A$1:$C$2107,2,0)</f>
        <v>9857.3340000000007</v>
      </c>
      <c r="O24" s="18">
        <f>VLOOKUP(M24,'Net_Schedule &amp; Net_Actual'!$A$1:$C$2107,3,0)</f>
        <v>10021.091</v>
      </c>
      <c r="P24" s="19">
        <f>[3]Summary!$E18</f>
        <v>31299.840000000062</v>
      </c>
      <c r="Q24" s="19">
        <f t="shared" si="3"/>
        <v>5280.0000000000109</v>
      </c>
      <c r="R24" s="19">
        <f t="shared" si="4"/>
        <v>220.00000000000045</v>
      </c>
      <c r="S24" s="19">
        <f t="shared" si="5"/>
        <v>4590.6432000000095</v>
      </c>
      <c r="T24" s="19">
        <f>[3]Summary!$F18</f>
        <v>1593.222500000001</v>
      </c>
      <c r="V24" s="16">
        <v>15</v>
      </c>
      <c r="W24" s="17">
        <f t="shared" si="38"/>
        <v>43266</v>
      </c>
      <c r="X24" s="18">
        <f>VLOOKUP(W24,'Net_Schedule &amp; Net_Actual'!$A$1:$C$2107,2,0)</f>
        <v>18769.591</v>
      </c>
      <c r="Y24" s="18">
        <f>VLOOKUP(W24,'Net_Schedule &amp; Net_Actual'!$A$1:$C$2107,3,0)</f>
        <v>18773.309000000001</v>
      </c>
      <c r="Z24" s="19">
        <f>[3]Summary!$G18</f>
        <v>31299.840000000062</v>
      </c>
      <c r="AA24" s="19">
        <f t="shared" si="6"/>
        <v>5280.0000000000109</v>
      </c>
      <c r="AB24" s="19">
        <f t="shared" si="7"/>
        <v>220.00000000000045</v>
      </c>
      <c r="AC24" s="19">
        <f t="shared" si="8"/>
        <v>4590.6432000000095</v>
      </c>
      <c r="AD24" s="19">
        <f>[3]Summary!$H18</f>
        <v>2752.62</v>
      </c>
      <c r="AF24" s="16">
        <v>15</v>
      </c>
      <c r="AG24" s="17">
        <f t="shared" si="39"/>
        <v>43296</v>
      </c>
      <c r="AH24" s="18">
        <f>VLOOKUP(AG24,'Net_Schedule &amp; Net_Actual'!$A$1:$C$2107,2,0)</f>
        <v>18766.440999999999</v>
      </c>
      <c r="AI24" s="18">
        <f>VLOOKUP(AG24,'Net_Schedule &amp; Net_Actual'!$A$1:$C$2107,3,0)</f>
        <v>18913.599999999999</v>
      </c>
      <c r="AJ24" s="19">
        <f>[3]Summary!$I18</f>
        <v>31299.840000000062</v>
      </c>
      <c r="AK24" s="19">
        <f t="shared" si="9"/>
        <v>5280.0000000000109</v>
      </c>
      <c r="AL24" s="19">
        <f t="shared" si="10"/>
        <v>220.00000000000045</v>
      </c>
      <c r="AM24" s="19">
        <f t="shared" si="11"/>
        <v>4590.6432000000095</v>
      </c>
      <c r="AN24" s="19">
        <f>[3]Summary!$J18</f>
        <v>2752.56</v>
      </c>
      <c r="AP24" s="16">
        <v>15</v>
      </c>
      <c r="AQ24" s="17">
        <f t="shared" si="40"/>
        <v>43327</v>
      </c>
      <c r="AR24" s="18">
        <f>VLOOKUP(AQ24,'Net_Schedule &amp; Net_Actual'!$A$1:$C$2107,2,0)</f>
        <v>18603.821</v>
      </c>
      <c r="AS24" s="18">
        <f>VLOOKUP(AQ24,'Net_Schedule &amp; Net_Actual'!$A$1:$C$2107,3,0)</f>
        <v>18847.781999999999</v>
      </c>
      <c r="AT24" s="19">
        <f>[3]Summary!$K18</f>
        <v>31299.840000000062</v>
      </c>
      <c r="AU24" s="19">
        <f t="shared" si="12"/>
        <v>5280.0000000000109</v>
      </c>
      <c r="AV24" s="19">
        <f t="shared" si="13"/>
        <v>220.00000000000045</v>
      </c>
      <c r="AW24" s="19">
        <f t="shared" si="14"/>
        <v>4590.6432000000095</v>
      </c>
      <c r="AX24" s="19">
        <f>[3]Summary!$L18</f>
        <v>2752.56</v>
      </c>
      <c r="AZ24" s="16">
        <v>15</v>
      </c>
      <c r="BA24" s="17">
        <f t="shared" si="41"/>
        <v>43358</v>
      </c>
      <c r="BB24" s="18">
        <f>VLOOKUP(BA24,'Net_Schedule &amp; Net_Actual'!$A$1:$C$2107,2,0)</f>
        <v>18766.030999999999</v>
      </c>
      <c r="BC24" s="18">
        <f>VLOOKUP(BA24,'Net_Schedule &amp; Net_Actual'!$A$1:$C$2107,3,0)</f>
        <v>18842.690999999999</v>
      </c>
      <c r="BD24" s="19">
        <f>[3]Summary!$M18</f>
        <v>31299.840000000062</v>
      </c>
      <c r="BE24" s="19">
        <f t="shared" si="15"/>
        <v>5280.0000000000109</v>
      </c>
      <c r="BF24" s="19">
        <f t="shared" si="16"/>
        <v>220.00000000000045</v>
      </c>
      <c r="BG24" s="19">
        <f t="shared" si="17"/>
        <v>4590.6432000000095</v>
      </c>
      <c r="BH24" s="19">
        <f>[3]Summary!$N18</f>
        <v>2752.56</v>
      </c>
      <c r="BJ24" s="16">
        <v>15</v>
      </c>
      <c r="BK24" s="17">
        <f t="shared" si="42"/>
        <v>43388</v>
      </c>
      <c r="BL24" s="18">
        <f>VLOOKUP(BK24,'Net_Schedule &amp; Net_Actual'!$A$1:$C$2107,2,0)</f>
        <v>15032.772999999999</v>
      </c>
      <c r="BM24" s="18">
        <f>VLOOKUP(BK24,'Net_Schedule &amp; Net_Actual'!$A$1:$C$2107,3,0)</f>
        <v>15182.182000000001</v>
      </c>
      <c r="BN24" s="19">
        <f>[3]Summary!$O18</f>
        <v>26083.200000000044</v>
      </c>
      <c r="BO24" s="19">
        <f t="shared" si="18"/>
        <v>4400.0000000000082</v>
      </c>
      <c r="BP24" s="19">
        <f t="shared" si="19"/>
        <v>183.33333333333368</v>
      </c>
      <c r="BQ24" s="19">
        <f t="shared" si="20"/>
        <v>3825.5360000000069</v>
      </c>
      <c r="BR24" s="19">
        <f>[3]Summary!$P18</f>
        <v>2225.0399999999972</v>
      </c>
      <c r="BT24" s="16">
        <v>15</v>
      </c>
      <c r="BU24" s="17">
        <f t="shared" si="43"/>
        <v>43419</v>
      </c>
      <c r="BV24" s="18">
        <f>VLOOKUP(BU24,'Net_Schedule &amp; Net_Actual'!$A$1:$C$2107,2,0)</f>
        <v>8713.8250000000007</v>
      </c>
      <c r="BW24" s="18">
        <f>VLOOKUP(BU24,'Net_Schedule &amp; Net_Actual'!$A$1:$C$2107,3,0)</f>
        <v>8814.7639999999992</v>
      </c>
      <c r="BX24" s="19">
        <f>[3]Summary!$Q18</f>
        <v>31299.840000000062</v>
      </c>
      <c r="BY24" s="19">
        <f t="shared" si="21"/>
        <v>5280.0000000000109</v>
      </c>
      <c r="BZ24" s="19">
        <f t="shared" si="22"/>
        <v>220.00000000000045</v>
      </c>
      <c r="CA24" s="19">
        <f t="shared" si="23"/>
        <v>4590.6432000000095</v>
      </c>
      <c r="CB24" s="19">
        <f>[3]Summary!$R18</f>
        <v>1285.2150000000001</v>
      </c>
      <c r="CD24" s="16">
        <v>15</v>
      </c>
      <c r="CE24" s="17">
        <f t="shared" si="44"/>
        <v>43449</v>
      </c>
      <c r="CF24" s="18">
        <f>VLOOKUP(CE24,'Net_Schedule &amp; Net_Actual'!$A$1:$C$2107,2,0)</f>
        <v>5904.2309999999998</v>
      </c>
      <c r="CG24" s="18">
        <f>VLOOKUP(CE24,'Net_Schedule &amp; Net_Actual'!$A$1:$C$2107,3,0)</f>
        <v>5802.8360000000002</v>
      </c>
      <c r="CH24" s="19">
        <f>[3]Summary!$S18</f>
        <v>31299.840000000062</v>
      </c>
      <c r="CI24" s="19">
        <f t="shared" si="24"/>
        <v>5280.0000000000109</v>
      </c>
      <c r="CJ24" s="19">
        <f t="shared" si="25"/>
        <v>220.00000000000045</v>
      </c>
      <c r="CK24" s="19">
        <f t="shared" si="26"/>
        <v>4590.6432000000095</v>
      </c>
      <c r="CL24" s="19">
        <f>[3]Summary!$T18</f>
        <v>867.98750000000007</v>
      </c>
      <c r="CN24" s="16">
        <v>15</v>
      </c>
      <c r="CO24" s="17">
        <f t="shared" si="45"/>
        <v>43480</v>
      </c>
      <c r="CP24" s="18">
        <f>VLOOKUP(CO24,'Net_Schedule &amp; Net_Actual'!$A$1:$C$2107,2,0)</f>
        <v>5149.2520000000004</v>
      </c>
      <c r="CQ24" s="18">
        <f>VLOOKUP(CO24,'Net_Schedule &amp; Net_Actual'!$A$1:$C$2107,3,0)</f>
        <v>4999.2730000000001</v>
      </c>
      <c r="CR24" s="19">
        <f>[3]Summary!$U18</f>
        <v>31299.840000000062</v>
      </c>
      <c r="CS24" s="19">
        <f t="shared" si="27"/>
        <v>5280.0000000000109</v>
      </c>
      <c r="CT24" s="19">
        <f t="shared" si="28"/>
        <v>220.00000000000045</v>
      </c>
      <c r="CU24" s="19">
        <f t="shared" si="29"/>
        <v>4590.6432000000095</v>
      </c>
      <c r="CV24" s="19">
        <f>[3]Summary!$V18</f>
        <v>762.87500000000011</v>
      </c>
      <c r="CX24" s="16">
        <v>15</v>
      </c>
      <c r="CY24" s="17">
        <f t="shared" si="46"/>
        <v>43511</v>
      </c>
      <c r="CZ24" s="18">
        <f>VLOOKUP(CY24,'Net_Schedule &amp; Net_Actual'!$A$1:$C$2107,2,0)</f>
        <v>4447.125</v>
      </c>
      <c r="DA24" s="18">
        <f>VLOOKUP(CY24,'Net_Schedule &amp; Net_Actual'!$A$1:$C$2107,3,0)</f>
        <v>4463.5640000000003</v>
      </c>
      <c r="DB24" s="19">
        <f>[3]Summary!$W18</f>
        <v>31299.840000000062</v>
      </c>
      <c r="DC24" s="19">
        <f t="shared" si="30"/>
        <v>5280.0000000000109</v>
      </c>
      <c r="DD24" s="19">
        <f t="shared" si="31"/>
        <v>220.00000000000045</v>
      </c>
      <c r="DE24" s="19">
        <f t="shared" si="32"/>
        <v>4590.6432000000095</v>
      </c>
      <c r="DF24" s="19">
        <f>[3]Summary!$X18</f>
        <v>652.41</v>
      </c>
      <c r="DH24" s="16">
        <v>15</v>
      </c>
      <c r="DI24" s="17">
        <f t="shared" si="47"/>
        <v>43539</v>
      </c>
      <c r="DJ24" s="18">
        <f>VLOOKUP(DI24,'Net_Schedule &amp; Net_Actual'!$A$1:$C$2107,2,0)</f>
        <v>8113.1840000000002</v>
      </c>
      <c r="DK24" s="18">
        <f>VLOOKUP(DI24,'Net_Schedule &amp; Net_Actual'!$A$1:$C$2107,3,0)</f>
        <v>8239.8539999999994</v>
      </c>
      <c r="DL24" s="19">
        <f>[3]Summary!$Y18</f>
        <v>31299.840000000062</v>
      </c>
      <c r="DM24" s="19">
        <f t="shared" si="33"/>
        <v>5280.0000000000109</v>
      </c>
      <c r="DN24" s="19">
        <f t="shared" si="34"/>
        <v>220.00000000000045</v>
      </c>
      <c r="DO24" s="19">
        <f t="shared" si="35"/>
        <v>4590.6432000000095</v>
      </c>
      <c r="DP24" s="19">
        <f>[3]Summary!$Z18</f>
        <v>1084.5875000000008</v>
      </c>
    </row>
    <row r="25" spans="2:120" s="15" customFormat="1" ht="15.95" customHeight="1" x14ac:dyDescent="0.2">
      <c r="B25" s="16">
        <v>16</v>
      </c>
      <c r="C25" s="17">
        <f t="shared" si="36"/>
        <v>43206</v>
      </c>
      <c r="D25" s="18">
        <f>VLOOKUP(C25,'Net_Schedule &amp; Net_Actual'!$A$1:$C$2107,2,0)</f>
        <v>7594.0749999999998</v>
      </c>
      <c r="E25" s="18">
        <f>VLOOKUP(C25,'Net_Schedule &amp; Net_Actual'!$A$1:$C$2107,3,0)</f>
        <v>7735.0540000000001</v>
      </c>
      <c r="F25" s="19">
        <f>[3]Summary!$C19</f>
        <v>31299.840000000062</v>
      </c>
      <c r="G25" s="19">
        <f t="shared" si="0"/>
        <v>5280.0000000000109</v>
      </c>
      <c r="H25" s="19">
        <f t="shared" si="1"/>
        <v>220.00000000000045</v>
      </c>
      <c r="I25" s="19">
        <f t="shared" si="2"/>
        <v>4590.6432000000095</v>
      </c>
      <c r="J25" s="19">
        <f>[3]Summary!$D19</f>
        <v>1131.2274999999995</v>
      </c>
      <c r="L25" s="16">
        <v>16</v>
      </c>
      <c r="M25" s="17">
        <f t="shared" si="37"/>
        <v>43236</v>
      </c>
      <c r="N25" s="18">
        <f>VLOOKUP(M25,'Net_Schedule &amp; Net_Actual'!$A$1:$C$2107,2,0)</f>
        <v>10137.647000000001</v>
      </c>
      <c r="O25" s="18">
        <f>VLOOKUP(M25,'Net_Schedule &amp; Net_Actual'!$A$1:$C$2107,3,0)</f>
        <v>10325.673000000001</v>
      </c>
      <c r="P25" s="19">
        <f>[3]Summary!$E19</f>
        <v>31299.840000000062</v>
      </c>
      <c r="Q25" s="19">
        <f t="shared" si="3"/>
        <v>5280.0000000000109</v>
      </c>
      <c r="R25" s="19">
        <f t="shared" si="4"/>
        <v>220.00000000000045</v>
      </c>
      <c r="S25" s="19">
        <f t="shared" si="5"/>
        <v>4590.6432000000095</v>
      </c>
      <c r="T25" s="19">
        <f>[3]Summary!$F19</f>
        <v>1520.5850000000014</v>
      </c>
      <c r="V25" s="16">
        <v>16</v>
      </c>
      <c r="W25" s="17">
        <f t="shared" si="38"/>
        <v>43267</v>
      </c>
      <c r="X25" s="18">
        <f>VLOOKUP(W25,'Net_Schedule &amp; Net_Actual'!$A$1:$C$2107,2,0)</f>
        <v>18769.591</v>
      </c>
      <c r="Y25" s="18">
        <f>VLOOKUP(W25,'Net_Schedule &amp; Net_Actual'!$A$1:$C$2107,3,0)</f>
        <v>18767.491000000002</v>
      </c>
      <c r="Z25" s="19">
        <f>[3]Summary!$G19</f>
        <v>31299.840000000062</v>
      </c>
      <c r="AA25" s="19">
        <f t="shared" si="6"/>
        <v>5280.0000000000109</v>
      </c>
      <c r="AB25" s="19">
        <f t="shared" si="7"/>
        <v>220.00000000000045</v>
      </c>
      <c r="AC25" s="19">
        <f t="shared" si="8"/>
        <v>4590.6432000000095</v>
      </c>
      <c r="AD25" s="19">
        <f>[3]Summary!$H19</f>
        <v>2752.62</v>
      </c>
      <c r="AF25" s="16">
        <v>16</v>
      </c>
      <c r="AG25" s="17">
        <f t="shared" si="39"/>
        <v>43297</v>
      </c>
      <c r="AH25" s="18">
        <f>VLOOKUP(AG25,'Net_Schedule &amp; Net_Actual'!$A$1:$C$2107,2,0)</f>
        <v>18739.690999999999</v>
      </c>
      <c r="AI25" s="18">
        <f>VLOOKUP(AG25,'Net_Schedule &amp; Net_Actual'!$A$1:$C$2107,3,0)</f>
        <v>18913.309000000001</v>
      </c>
      <c r="AJ25" s="19">
        <f>[3]Summary!$I19</f>
        <v>31299.840000000062</v>
      </c>
      <c r="AK25" s="19">
        <f t="shared" si="9"/>
        <v>5280.0000000000109</v>
      </c>
      <c r="AL25" s="19">
        <f t="shared" si="10"/>
        <v>220.00000000000045</v>
      </c>
      <c r="AM25" s="19">
        <f t="shared" si="11"/>
        <v>4590.6432000000095</v>
      </c>
      <c r="AN25" s="19">
        <f>[3]Summary!$J19</f>
        <v>2752.56</v>
      </c>
      <c r="AP25" s="16">
        <v>16</v>
      </c>
      <c r="AQ25" s="17">
        <f t="shared" si="40"/>
        <v>43328</v>
      </c>
      <c r="AR25" s="18">
        <f>VLOOKUP(AQ25,'Net_Schedule &amp; Net_Actual'!$A$1:$C$2107,2,0)</f>
        <v>18636.195</v>
      </c>
      <c r="AS25" s="18">
        <f>VLOOKUP(AQ25,'Net_Schedule &amp; Net_Actual'!$A$1:$C$2107,3,0)</f>
        <v>18836.945</v>
      </c>
      <c r="AT25" s="19">
        <f>[3]Summary!$K19</f>
        <v>31299.840000000062</v>
      </c>
      <c r="AU25" s="19">
        <f t="shared" si="12"/>
        <v>5280.0000000000109</v>
      </c>
      <c r="AV25" s="19">
        <f t="shared" si="13"/>
        <v>220.00000000000045</v>
      </c>
      <c r="AW25" s="19">
        <f t="shared" si="14"/>
        <v>4590.6432000000095</v>
      </c>
      <c r="AX25" s="19">
        <f>[3]Summary!$L19</f>
        <v>2752.56</v>
      </c>
      <c r="AZ25" s="16">
        <v>16</v>
      </c>
      <c r="BA25" s="17">
        <f t="shared" si="41"/>
        <v>43359</v>
      </c>
      <c r="BB25" s="18">
        <f>VLOOKUP(BA25,'Net_Schedule &amp; Net_Actual'!$A$1:$C$2107,2,0)</f>
        <v>18759.678</v>
      </c>
      <c r="BC25" s="18">
        <f>VLOOKUP(BA25,'Net_Schedule &amp; Net_Actual'!$A$1:$C$2107,3,0)</f>
        <v>18845.091</v>
      </c>
      <c r="BD25" s="19">
        <f>[3]Summary!$M19</f>
        <v>31299.840000000062</v>
      </c>
      <c r="BE25" s="19">
        <f t="shared" si="15"/>
        <v>5280.0000000000109</v>
      </c>
      <c r="BF25" s="19">
        <f t="shared" si="16"/>
        <v>220.00000000000045</v>
      </c>
      <c r="BG25" s="19">
        <f t="shared" si="17"/>
        <v>4590.6432000000095</v>
      </c>
      <c r="BH25" s="19">
        <f>[3]Summary!$N19</f>
        <v>2752.56</v>
      </c>
      <c r="BJ25" s="16">
        <v>16</v>
      </c>
      <c r="BK25" s="17">
        <f t="shared" si="42"/>
        <v>43389</v>
      </c>
      <c r="BL25" s="18">
        <f>VLOOKUP(BK25,'Net_Schedule &amp; Net_Actual'!$A$1:$C$2107,2,0)</f>
        <v>14471.031000000001</v>
      </c>
      <c r="BM25" s="18">
        <f>VLOOKUP(BK25,'Net_Schedule &amp; Net_Actual'!$A$1:$C$2107,3,0)</f>
        <v>14336.8</v>
      </c>
      <c r="BN25" s="19">
        <f>[3]Summary!$O19</f>
        <v>26083.200000000044</v>
      </c>
      <c r="BO25" s="19">
        <f t="shared" si="18"/>
        <v>4400.0000000000082</v>
      </c>
      <c r="BP25" s="19">
        <f t="shared" si="19"/>
        <v>183.33333333333368</v>
      </c>
      <c r="BQ25" s="19">
        <f t="shared" si="20"/>
        <v>3825.5360000000069</v>
      </c>
      <c r="BR25" s="19">
        <f>[3]Summary!$P19</f>
        <v>2124.9774999999995</v>
      </c>
      <c r="BT25" s="16">
        <v>16</v>
      </c>
      <c r="BU25" s="17">
        <f t="shared" si="43"/>
        <v>43420</v>
      </c>
      <c r="BV25" s="18">
        <f>VLOOKUP(BU25,'Net_Schedule &amp; Net_Actual'!$A$1:$C$2107,2,0)</f>
        <v>9313.8080000000009</v>
      </c>
      <c r="BW25" s="18">
        <f>VLOOKUP(BU25,'Net_Schedule &amp; Net_Actual'!$A$1:$C$2107,3,0)</f>
        <v>9316.1450000000004</v>
      </c>
      <c r="BX25" s="19">
        <f>[3]Summary!$Q19</f>
        <v>31299.840000000062</v>
      </c>
      <c r="BY25" s="19">
        <f t="shared" si="21"/>
        <v>5280.0000000000109</v>
      </c>
      <c r="BZ25" s="19">
        <f t="shared" si="22"/>
        <v>220.00000000000045</v>
      </c>
      <c r="CA25" s="19">
        <f t="shared" si="23"/>
        <v>4590.6432000000095</v>
      </c>
      <c r="CB25" s="19">
        <f>[3]Summary!$R19</f>
        <v>1371.45</v>
      </c>
      <c r="CD25" s="16">
        <v>16</v>
      </c>
      <c r="CE25" s="17">
        <f t="shared" si="44"/>
        <v>43450</v>
      </c>
      <c r="CF25" s="18">
        <f>VLOOKUP(CE25,'Net_Schedule &amp; Net_Actual'!$A$1:$C$2107,2,0)</f>
        <v>5607.4949999999999</v>
      </c>
      <c r="CG25" s="18">
        <f>VLOOKUP(CE25,'Net_Schedule &amp; Net_Actual'!$A$1:$C$2107,3,0)</f>
        <v>5610.6909999999998</v>
      </c>
      <c r="CH25" s="19">
        <f>[3]Summary!$S19</f>
        <v>31299.840000000062</v>
      </c>
      <c r="CI25" s="19">
        <f t="shared" si="24"/>
        <v>5280.0000000000109</v>
      </c>
      <c r="CJ25" s="19">
        <f t="shared" si="25"/>
        <v>220.00000000000045</v>
      </c>
      <c r="CK25" s="19">
        <f t="shared" si="26"/>
        <v>4590.6432000000095</v>
      </c>
      <c r="CL25" s="19">
        <f>[3]Summary!$T19</f>
        <v>831.57</v>
      </c>
      <c r="CN25" s="16">
        <v>16</v>
      </c>
      <c r="CO25" s="17">
        <f t="shared" si="45"/>
        <v>43481</v>
      </c>
      <c r="CP25" s="18">
        <f>VLOOKUP(CO25,'Net_Schedule &amp; Net_Actual'!$A$1:$C$2107,2,0)</f>
        <v>4813.1130000000003</v>
      </c>
      <c r="CQ25" s="18">
        <f>VLOOKUP(CO25,'Net_Schedule &amp; Net_Actual'!$A$1:$C$2107,3,0)</f>
        <v>4753.3090000000002</v>
      </c>
      <c r="CR25" s="19">
        <f>[3]Summary!$U19</f>
        <v>31299.840000000062</v>
      </c>
      <c r="CS25" s="19">
        <f t="shared" si="27"/>
        <v>5280.0000000000109</v>
      </c>
      <c r="CT25" s="19">
        <f t="shared" si="28"/>
        <v>220.00000000000045</v>
      </c>
      <c r="CU25" s="19">
        <f t="shared" si="29"/>
        <v>4590.6432000000095</v>
      </c>
      <c r="CV25" s="19">
        <f>[3]Summary!$V19</f>
        <v>753.7</v>
      </c>
      <c r="CX25" s="16">
        <v>16</v>
      </c>
      <c r="CY25" s="17">
        <f t="shared" si="46"/>
        <v>43512</v>
      </c>
      <c r="CZ25" s="18">
        <f>VLOOKUP(CY25,'Net_Schedule &amp; Net_Actual'!$A$1:$C$2107,2,0)</f>
        <v>4713.9290000000001</v>
      </c>
      <c r="DA25" s="18">
        <f>VLOOKUP(CY25,'Net_Schedule &amp; Net_Actual'!$A$1:$C$2107,3,0)</f>
        <v>4668.1450000000004</v>
      </c>
      <c r="DB25" s="19">
        <f>[3]Summary!$W19</f>
        <v>31299.840000000062</v>
      </c>
      <c r="DC25" s="19">
        <f t="shared" si="30"/>
        <v>5280.0000000000109</v>
      </c>
      <c r="DD25" s="19">
        <f t="shared" si="31"/>
        <v>220.00000000000045</v>
      </c>
      <c r="DE25" s="19">
        <f t="shared" si="32"/>
        <v>4590.6432000000095</v>
      </c>
      <c r="DF25" s="19">
        <f>[3]Summary!$X19</f>
        <v>715.80499999999995</v>
      </c>
      <c r="DH25" s="16">
        <v>16</v>
      </c>
      <c r="DI25" s="17">
        <f t="shared" si="47"/>
        <v>43540</v>
      </c>
      <c r="DJ25" s="18">
        <f>VLOOKUP(DI25,'Net_Schedule &amp; Net_Actual'!$A$1:$C$2107,2,0)</f>
        <v>9432.5730000000003</v>
      </c>
      <c r="DK25" s="18">
        <f>VLOOKUP(DI25,'Net_Schedule &amp; Net_Actual'!$A$1:$C$2107,3,0)</f>
        <v>9213.3819999999996</v>
      </c>
      <c r="DL25" s="19">
        <f>[3]Summary!$Y19</f>
        <v>31299.840000000062</v>
      </c>
      <c r="DM25" s="19">
        <f t="shared" si="33"/>
        <v>5280.0000000000109</v>
      </c>
      <c r="DN25" s="19">
        <f t="shared" si="34"/>
        <v>220.00000000000045</v>
      </c>
      <c r="DO25" s="19">
        <f t="shared" si="35"/>
        <v>4590.6432000000095</v>
      </c>
      <c r="DP25" s="19">
        <f>[3]Summary!$Z19</f>
        <v>1399.5450000000003</v>
      </c>
    </row>
    <row r="26" spans="2:120" s="15" customFormat="1" ht="15.95" customHeight="1" x14ac:dyDescent="0.2">
      <c r="B26" s="16">
        <v>17</v>
      </c>
      <c r="C26" s="17">
        <f t="shared" si="36"/>
        <v>43207</v>
      </c>
      <c r="D26" s="18">
        <f>VLOOKUP(C26,'Net_Schedule &amp; Net_Actual'!$A$1:$C$2107,2,0)</f>
        <v>6009.6869999999999</v>
      </c>
      <c r="E26" s="18">
        <f>VLOOKUP(C26,'Net_Schedule &amp; Net_Actual'!$A$1:$C$2107,3,0)</f>
        <v>6111.3450000000003</v>
      </c>
      <c r="F26" s="19">
        <f>[3]Summary!$C20</f>
        <v>31299.840000000062</v>
      </c>
      <c r="G26" s="19">
        <f t="shared" si="0"/>
        <v>5280.0000000000109</v>
      </c>
      <c r="H26" s="19">
        <f t="shared" si="1"/>
        <v>220.00000000000045</v>
      </c>
      <c r="I26" s="19">
        <f t="shared" si="2"/>
        <v>4590.6432000000095</v>
      </c>
      <c r="J26" s="19">
        <f>[3]Summary!$D20</f>
        <v>928.57749999999965</v>
      </c>
      <c r="L26" s="16">
        <v>17</v>
      </c>
      <c r="M26" s="17">
        <f t="shared" si="37"/>
        <v>43237</v>
      </c>
      <c r="N26" s="18">
        <f>VLOOKUP(M26,'Net_Schedule &amp; Net_Actual'!$A$1:$C$2107,2,0)</f>
        <v>9510.3989999999994</v>
      </c>
      <c r="O26" s="18">
        <f>VLOOKUP(M26,'Net_Schedule &amp; Net_Actual'!$A$1:$C$2107,3,0)</f>
        <v>9494.7639999999992</v>
      </c>
      <c r="P26" s="19">
        <f>[3]Summary!$E20</f>
        <v>31299.840000000062</v>
      </c>
      <c r="Q26" s="19">
        <f t="shared" si="3"/>
        <v>5280.0000000000109</v>
      </c>
      <c r="R26" s="19">
        <f t="shared" si="4"/>
        <v>220.00000000000045</v>
      </c>
      <c r="S26" s="19">
        <f t="shared" si="5"/>
        <v>4590.6432000000095</v>
      </c>
      <c r="T26" s="19">
        <f>[3]Summary!$F20</f>
        <v>1415.5599999999997</v>
      </c>
      <c r="V26" s="16">
        <v>17</v>
      </c>
      <c r="W26" s="17">
        <f t="shared" si="38"/>
        <v>43268</v>
      </c>
      <c r="X26" s="18">
        <f>VLOOKUP(W26,'Net_Schedule &amp; Net_Actual'!$A$1:$C$2107,2,0)</f>
        <v>18769.591</v>
      </c>
      <c r="Y26" s="18">
        <f>VLOOKUP(W26,'Net_Schedule &amp; Net_Actual'!$A$1:$C$2107,3,0)</f>
        <v>18778.254000000001</v>
      </c>
      <c r="Z26" s="19">
        <f>[3]Summary!$G20</f>
        <v>31299.840000000062</v>
      </c>
      <c r="AA26" s="19">
        <f t="shared" si="6"/>
        <v>5280.0000000000109</v>
      </c>
      <c r="AB26" s="19">
        <f t="shared" si="7"/>
        <v>220.00000000000045</v>
      </c>
      <c r="AC26" s="19">
        <f t="shared" si="8"/>
        <v>4590.6432000000095</v>
      </c>
      <c r="AD26" s="19">
        <f>[3]Summary!$H20</f>
        <v>2752.62</v>
      </c>
      <c r="AF26" s="16">
        <v>17</v>
      </c>
      <c r="AG26" s="17">
        <f t="shared" si="39"/>
        <v>43298</v>
      </c>
      <c r="AH26" s="18">
        <f>VLOOKUP(AG26,'Net_Schedule &amp; Net_Actual'!$A$1:$C$2107,2,0)</f>
        <v>18644.727999999999</v>
      </c>
      <c r="AI26" s="18">
        <f>VLOOKUP(AG26,'Net_Schedule &amp; Net_Actual'!$A$1:$C$2107,3,0)</f>
        <v>18895.562999999998</v>
      </c>
      <c r="AJ26" s="19">
        <f>[3]Summary!$I20</f>
        <v>31299.840000000062</v>
      </c>
      <c r="AK26" s="19">
        <f t="shared" si="9"/>
        <v>5280.0000000000109</v>
      </c>
      <c r="AL26" s="19">
        <f t="shared" si="10"/>
        <v>220.00000000000045</v>
      </c>
      <c r="AM26" s="19">
        <f t="shared" si="11"/>
        <v>4590.6432000000095</v>
      </c>
      <c r="AN26" s="19">
        <f>[3]Summary!$J20</f>
        <v>2752.56</v>
      </c>
      <c r="AP26" s="16">
        <v>17</v>
      </c>
      <c r="AQ26" s="17">
        <f t="shared" si="40"/>
        <v>43329</v>
      </c>
      <c r="AR26" s="18">
        <f>VLOOKUP(AQ26,'Net_Schedule &amp; Net_Actual'!$A$1:$C$2107,2,0)</f>
        <v>18763.401999999998</v>
      </c>
      <c r="AS26" s="18">
        <f>VLOOKUP(AQ26,'Net_Schedule &amp; Net_Actual'!$A$1:$C$2107,3,0)</f>
        <v>18842.036</v>
      </c>
      <c r="AT26" s="19">
        <f>[3]Summary!$K20</f>
        <v>31299.840000000062</v>
      </c>
      <c r="AU26" s="19">
        <f t="shared" si="12"/>
        <v>5280.0000000000109</v>
      </c>
      <c r="AV26" s="19">
        <f t="shared" si="13"/>
        <v>220.00000000000045</v>
      </c>
      <c r="AW26" s="19">
        <f t="shared" si="14"/>
        <v>4590.6432000000095</v>
      </c>
      <c r="AX26" s="19">
        <f>[3]Summary!$L20</f>
        <v>2752.56</v>
      </c>
      <c r="AZ26" s="16">
        <v>17</v>
      </c>
      <c r="BA26" s="17">
        <f t="shared" si="41"/>
        <v>43360</v>
      </c>
      <c r="BB26" s="18">
        <f>VLOOKUP(BA26,'Net_Schedule &amp; Net_Actual'!$A$1:$C$2107,2,0)</f>
        <v>18763.875</v>
      </c>
      <c r="BC26" s="18">
        <f>VLOOKUP(BA26,'Net_Schedule &amp; Net_Actual'!$A$1:$C$2107,3,0)</f>
        <v>18917.526999999998</v>
      </c>
      <c r="BD26" s="19">
        <f>[3]Summary!$M20</f>
        <v>31299.840000000062</v>
      </c>
      <c r="BE26" s="19">
        <f t="shared" si="15"/>
        <v>5280.0000000000109</v>
      </c>
      <c r="BF26" s="19">
        <f t="shared" si="16"/>
        <v>220.00000000000045</v>
      </c>
      <c r="BG26" s="19">
        <f t="shared" si="17"/>
        <v>4590.6432000000095</v>
      </c>
      <c r="BH26" s="19">
        <f>[3]Summary!$N20</f>
        <v>2752.56</v>
      </c>
      <c r="BJ26" s="16">
        <v>17</v>
      </c>
      <c r="BK26" s="17">
        <f t="shared" si="42"/>
        <v>43390</v>
      </c>
      <c r="BL26" s="18">
        <f>VLOOKUP(BK26,'Net_Schedule &amp; Net_Actual'!$A$1:$C$2107,2,0)</f>
        <v>14488.978999999999</v>
      </c>
      <c r="BM26" s="18">
        <f>VLOOKUP(BK26,'Net_Schedule &amp; Net_Actual'!$A$1:$C$2107,3,0)</f>
        <v>14315.272999999999</v>
      </c>
      <c r="BN26" s="19">
        <f>[3]Summary!$O20</f>
        <v>26083.200000000044</v>
      </c>
      <c r="BO26" s="19">
        <f t="shared" si="18"/>
        <v>4400.0000000000082</v>
      </c>
      <c r="BP26" s="19">
        <f t="shared" si="19"/>
        <v>183.33333333333368</v>
      </c>
      <c r="BQ26" s="19">
        <f t="shared" si="20"/>
        <v>3825.5360000000069</v>
      </c>
      <c r="BR26" s="19">
        <f>[3]Summary!$P20</f>
        <v>2135.1500000000019</v>
      </c>
      <c r="BT26" s="16">
        <v>17</v>
      </c>
      <c r="BU26" s="17">
        <f t="shared" si="43"/>
        <v>43421</v>
      </c>
      <c r="BV26" s="18">
        <f>VLOOKUP(BU26,'Net_Schedule &amp; Net_Actual'!$A$1:$C$2107,2,0)</f>
        <v>8932.1839999999993</v>
      </c>
      <c r="BW26" s="18">
        <f>VLOOKUP(BU26,'Net_Schedule &amp; Net_Actual'!$A$1:$C$2107,3,0)</f>
        <v>8992.7270000000008</v>
      </c>
      <c r="BX26" s="19">
        <f>[3]Summary!$Q20</f>
        <v>31299.840000000062</v>
      </c>
      <c r="BY26" s="19">
        <f t="shared" si="21"/>
        <v>5280.0000000000109</v>
      </c>
      <c r="BZ26" s="19">
        <f t="shared" si="22"/>
        <v>220.00000000000045</v>
      </c>
      <c r="CA26" s="19">
        <f t="shared" si="23"/>
        <v>4590.6432000000095</v>
      </c>
      <c r="CB26" s="19">
        <f>[3]Summary!$R20</f>
        <v>1309.8799999999997</v>
      </c>
      <c r="CD26" s="16">
        <v>17</v>
      </c>
      <c r="CE26" s="17">
        <f t="shared" si="44"/>
        <v>43451</v>
      </c>
      <c r="CF26" s="18">
        <f>VLOOKUP(CE26,'Net_Schedule &amp; Net_Actual'!$A$1:$C$2107,2,0)</f>
        <v>5855.9610000000002</v>
      </c>
      <c r="CG26" s="18">
        <f>VLOOKUP(CE26,'Net_Schedule &amp; Net_Actual'!$A$1:$C$2107,3,0)</f>
        <v>5835.2730000000001</v>
      </c>
      <c r="CH26" s="19">
        <f>[3]Summary!$S20</f>
        <v>31299.840000000062</v>
      </c>
      <c r="CI26" s="19">
        <f t="shared" si="24"/>
        <v>5280.0000000000109</v>
      </c>
      <c r="CJ26" s="19">
        <f t="shared" si="25"/>
        <v>220.00000000000045</v>
      </c>
      <c r="CK26" s="19">
        <f t="shared" si="26"/>
        <v>4590.6432000000095</v>
      </c>
      <c r="CL26" s="19">
        <f>[3]Summary!$T20</f>
        <v>861.04500000000007</v>
      </c>
      <c r="CN26" s="16">
        <v>17</v>
      </c>
      <c r="CO26" s="17">
        <f t="shared" si="45"/>
        <v>43482</v>
      </c>
      <c r="CP26" s="18">
        <f>VLOOKUP(CO26,'Net_Schedule &amp; Net_Actual'!$A$1:$C$2107,2,0)</f>
        <v>4886.268</v>
      </c>
      <c r="CQ26" s="18">
        <f>VLOOKUP(CO26,'Net_Schedule &amp; Net_Actual'!$A$1:$C$2107,3,0)</f>
        <v>4784.8</v>
      </c>
      <c r="CR26" s="19">
        <f>[3]Summary!$U20</f>
        <v>31299.840000000062</v>
      </c>
      <c r="CS26" s="19">
        <f t="shared" si="27"/>
        <v>5280.0000000000109</v>
      </c>
      <c r="CT26" s="19">
        <f t="shared" si="28"/>
        <v>220.00000000000045</v>
      </c>
      <c r="CU26" s="19">
        <f t="shared" si="29"/>
        <v>4590.6432000000095</v>
      </c>
      <c r="CV26" s="19">
        <f>[3]Summary!$V20</f>
        <v>725.27750000000003</v>
      </c>
      <c r="CX26" s="16">
        <v>17</v>
      </c>
      <c r="CY26" s="17">
        <f t="shared" si="46"/>
        <v>43513</v>
      </c>
      <c r="CZ26" s="18">
        <f>VLOOKUP(CY26,'Net_Schedule &amp; Net_Actual'!$A$1:$C$2107,2,0)</f>
        <v>1795.0409999999999</v>
      </c>
      <c r="DA26" s="18">
        <f>VLOOKUP(CY26,'Net_Schedule &amp; Net_Actual'!$A$1:$C$2107,3,0)</f>
        <v>1803.0550000000001</v>
      </c>
      <c r="DB26" s="19">
        <f>[3]Summary!$W20</f>
        <v>31299.840000000062</v>
      </c>
      <c r="DC26" s="19">
        <f t="shared" si="30"/>
        <v>5280.0000000000109</v>
      </c>
      <c r="DD26" s="19">
        <f t="shared" si="31"/>
        <v>220.00000000000045</v>
      </c>
      <c r="DE26" s="19">
        <f t="shared" si="32"/>
        <v>4590.6432000000095</v>
      </c>
      <c r="DF26" s="19">
        <f>[3]Summary!$X20</f>
        <v>303.5625</v>
      </c>
      <c r="DH26" s="16">
        <v>17</v>
      </c>
      <c r="DI26" s="17">
        <f t="shared" si="47"/>
        <v>43541</v>
      </c>
      <c r="DJ26" s="18">
        <f>VLOOKUP(DI26,'Net_Schedule &amp; Net_Actual'!$A$1:$C$2107,2,0)</f>
        <v>6563.7049999999999</v>
      </c>
      <c r="DK26" s="18">
        <f>VLOOKUP(DI26,'Net_Schedule &amp; Net_Actual'!$A$1:$C$2107,3,0)</f>
        <v>6334.5450000000001</v>
      </c>
      <c r="DL26" s="19">
        <f>[3]Summary!$Y20</f>
        <v>31299.840000000062</v>
      </c>
      <c r="DM26" s="19">
        <f t="shared" si="33"/>
        <v>5280.0000000000109</v>
      </c>
      <c r="DN26" s="19">
        <f t="shared" si="34"/>
        <v>220.00000000000045</v>
      </c>
      <c r="DO26" s="19">
        <f t="shared" si="35"/>
        <v>4590.6432000000095</v>
      </c>
      <c r="DP26" s="19">
        <f>[3]Summary!$Z20</f>
        <v>974.00250000000017</v>
      </c>
    </row>
    <row r="27" spans="2:120" s="15" customFormat="1" ht="15.95" customHeight="1" x14ac:dyDescent="0.2">
      <c r="B27" s="16">
        <v>18</v>
      </c>
      <c r="C27" s="17">
        <f t="shared" si="36"/>
        <v>43208</v>
      </c>
      <c r="D27" s="18">
        <f>VLOOKUP(C27,'Net_Schedule &amp; Net_Actual'!$A$1:$C$2107,2,0)</f>
        <v>7083.8549999999996</v>
      </c>
      <c r="E27" s="18">
        <f>VLOOKUP(C27,'Net_Schedule &amp; Net_Actual'!$A$1:$C$2107,3,0)</f>
        <v>7141.6729999999998</v>
      </c>
      <c r="F27" s="19">
        <f>[3]Summary!$C21</f>
        <v>31299.840000000062</v>
      </c>
      <c r="G27" s="19">
        <f t="shared" si="0"/>
        <v>5280.0000000000109</v>
      </c>
      <c r="H27" s="19">
        <f t="shared" si="1"/>
        <v>220.00000000000045</v>
      </c>
      <c r="I27" s="19">
        <f t="shared" si="2"/>
        <v>4590.6432000000095</v>
      </c>
      <c r="J27" s="19">
        <f>[3]Summary!$D21</f>
        <v>1089.2849999999999</v>
      </c>
      <c r="L27" s="16">
        <v>18</v>
      </c>
      <c r="M27" s="17">
        <f t="shared" si="37"/>
        <v>43238</v>
      </c>
      <c r="N27" s="18">
        <f>VLOOKUP(M27,'Net_Schedule &amp; Net_Actual'!$A$1:$C$2107,2,0)</f>
        <v>9623.73</v>
      </c>
      <c r="O27" s="18">
        <f>VLOOKUP(M27,'Net_Schedule &amp; Net_Actual'!$A$1:$C$2107,3,0)</f>
        <v>9883.6360000000004</v>
      </c>
      <c r="P27" s="19">
        <f>[3]Summary!$E21</f>
        <v>31299.840000000062</v>
      </c>
      <c r="Q27" s="19">
        <f t="shared" si="3"/>
        <v>5280.0000000000109</v>
      </c>
      <c r="R27" s="19">
        <f t="shared" si="4"/>
        <v>220.00000000000045</v>
      </c>
      <c r="S27" s="19">
        <f t="shared" si="5"/>
        <v>4590.6432000000095</v>
      </c>
      <c r="T27" s="19">
        <f>[3]Summary!$F21</f>
        <v>1430.5049999999997</v>
      </c>
      <c r="V27" s="16">
        <v>18</v>
      </c>
      <c r="W27" s="17">
        <f t="shared" si="38"/>
        <v>43269</v>
      </c>
      <c r="X27" s="18">
        <f>VLOOKUP(W27,'Net_Schedule &amp; Net_Actual'!$A$1:$C$2107,2,0)</f>
        <v>18750.231</v>
      </c>
      <c r="Y27" s="18">
        <f>VLOOKUP(W27,'Net_Schedule &amp; Net_Actual'!$A$1:$C$2107,3,0)</f>
        <v>18768.291000000001</v>
      </c>
      <c r="Z27" s="19">
        <f>[3]Summary!$G21</f>
        <v>31299.840000000062</v>
      </c>
      <c r="AA27" s="19">
        <f t="shared" si="6"/>
        <v>5280.0000000000109</v>
      </c>
      <c r="AB27" s="19">
        <f t="shared" si="7"/>
        <v>220.00000000000045</v>
      </c>
      <c r="AC27" s="19">
        <f t="shared" si="8"/>
        <v>4590.6432000000095</v>
      </c>
      <c r="AD27" s="19">
        <f>[3]Summary!$H21</f>
        <v>2752.62</v>
      </c>
      <c r="AF27" s="16">
        <v>18</v>
      </c>
      <c r="AG27" s="17">
        <f t="shared" si="39"/>
        <v>43299</v>
      </c>
      <c r="AH27" s="18">
        <f>VLOOKUP(AG27,'Net_Schedule &amp; Net_Actual'!$A$1:$C$2107,2,0)</f>
        <v>18686.259999999998</v>
      </c>
      <c r="AI27" s="18">
        <f>VLOOKUP(AG27,'Net_Schedule &amp; Net_Actual'!$A$1:$C$2107,3,0)</f>
        <v>18910.327000000001</v>
      </c>
      <c r="AJ27" s="19">
        <f>[3]Summary!$I21</f>
        <v>31299.840000000062</v>
      </c>
      <c r="AK27" s="19">
        <f t="shared" si="9"/>
        <v>5280.0000000000109</v>
      </c>
      <c r="AL27" s="19">
        <f t="shared" si="10"/>
        <v>220.00000000000045</v>
      </c>
      <c r="AM27" s="19">
        <f t="shared" si="11"/>
        <v>4590.6432000000095</v>
      </c>
      <c r="AN27" s="19">
        <f>[3]Summary!$J21</f>
        <v>2752.56</v>
      </c>
      <c r="AP27" s="16">
        <v>18</v>
      </c>
      <c r="AQ27" s="17">
        <f t="shared" si="40"/>
        <v>43330</v>
      </c>
      <c r="AR27" s="18">
        <f>VLOOKUP(AQ27,'Net_Schedule &amp; Net_Actual'!$A$1:$C$2107,2,0)</f>
        <v>18647.316999999999</v>
      </c>
      <c r="AS27" s="18">
        <f>VLOOKUP(AQ27,'Net_Schedule &amp; Net_Actual'!$A$1:$C$2107,3,0)</f>
        <v>18866.835999999999</v>
      </c>
      <c r="AT27" s="19">
        <f>[3]Summary!$K21</f>
        <v>31299.840000000062</v>
      </c>
      <c r="AU27" s="19">
        <f t="shared" si="12"/>
        <v>5280.0000000000109</v>
      </c>
      <c r="AV27" s="19">
        <f t="shared" si="13"/>
        <v>220.00000000000045</v>
      </c>
      <c r="AW27" s="19">
        <f t="shared" si="14"/>
        <v>4590.6432000000095</v>
      </c>
      <c r="AX27" s="19">
        <f>[3]Summary!$L21</f>
        <v>2752.56</v>
      </c>
      <c r="AZ27" s="16">
        <v>18</v>
      </c>
      <c r="BA27" s="17">
        <f t="shared" si="41"/>
        <v>43361</v>
      </c>
      <c r="BB27" s="18">
        <f>VLOOKUP(BA27,'Net_Schedule &amp; Net_Actual'!$A$1:$C$2107,2,0)</f>
        <v>18735.941999999999</v>
      </c>
      <c r="BC27" s="18">
        <f>VLOOKUP(BA27,'Net_Schedule &amp; Net_Actual'!$A$1:$C$2107,3,0)</f>
        <v>18846.617999999999</v>
      </c>
      <c r="BD27" s="19">
        <f>[3]Summary!$M21</f>
        <v>31299.840000000062</v>
      </c>
      <c r="BE27" s="19">
        <f t="shared" si="15"/>
        <v>5280.0000000000109</v>
      </c>
      <c r="BF27" s="19">
        <f t="shared" si="16"/>
        <v>220.00000000000045</v>
      </c>
      <c r="BG27" s="19">
        <f t="shared" si="17"/>
        <v>4590.6432000000095</v>
      </c>
      <c r="BH27" s="19">
        <f>[3]Summary!$N21</f>
        <v>2752.56</v>
      </c>
      <c r="BJ27" s="16">
        <v>18</v>
      </c>
      <c r="BK27" s="17">
        <f t="shared" si="42"/>
        <v>43391</v>
      </c>
      <c r="BL27" s="18">
        <f>VLOOKUP(BK27,'Net_Schedule &amp; Net_Actual'!$A$1:$C$2107,2,0)</f>
        <v>13716.349</v>
      </c>
      <c r="BM27" s="18">
        <f>VLOOKUP(BK27,'Net_Schedule &amp; Net_Actual'!$A$1:$C$2107,3,0)</f>
        <v>13739.491</v>
      </c>
      <c r="BN27" s="19">
        <f>[3]Summary!$O21</f>
        <v>26083.200000000044</v>
      </c>
      <c r="BO27" s="19">
        <f t="shared" si="18"/>
        <v>4400.0000000000082</v>
      </c>
      <c r="BP27" s="19">
        <f t="shared" si="19"/>
        <v>183.33333333333368</v>
      </c>
      <c r="BQ27" s="19">
        <f t="shared" si="20"/>
        <v>3825.5360000000069</v>
      </c>
      <c r="BR27" s="19">
        <f>[3]Summary!$P21</f>
        <v>2057.7975000000006</v>
      </c>
      <c r="BT27" s="16">
        <v>18</v>
      </c>
      <c r="BU27" s="17">
        <f t="shared" si="43"/>
        <v>43422</v>
      </c>
      <c r="BV27" s="18">
        <f>VLOOKUP(BU27,'Net_Schedule &amp; Net_Actual'!$A$1:$C$2107,2,0)</f>
        <v>8228.384</v>
      </c>
      <c r="BW27" s="18">
        <f>VLOOKUP(BU27,'Net_Schedule &amp; Net_Actual'!$A$1:$C$2107,3,0)</f>
        <v>8300.0730000000003</v>
      </c>
      <c r="BX27" s="19">
        <f>[3]Summary!$Q21</f>
        <v>31299.840000000062</v>
      </c>
      <c r="BY27" s="19">
        <f t="shared" si="21"/>
        <v>5280.0000000000109</v>
      </c>
      <c r="BZ27" s="19">
        <f t="shared" si="22"/>
        <v>220.00000000000045</v>
      </c>
      <c r="CA27" s="19">
        <f t="shared" si="23"/>
        <v>4590.6432000000095</v>
      </c>
      <c r="CB27" s="19">
        <f>[3]Summary!$R21</f>
        <v>1189.5625</v>
      </c>
      <c r="CD27" s="16">
        <v>18</v>
      </c>
      <c r="CE27" s="17">
        <f t="shared" si="44"/>
        <v>43452</v>
      </c>
      <c r="CF27" s="18">
        <f>VLOOKUP(CE27,'Net_Schedule &amp; Net_Actual'!$A$1:$C$2107,2,0)</f>
        <v>5610.51</v>
      </c>
      <c r="CG27" s="18">
        <f>VLOOKUP(CE27,'Net_Schedule &amp; Net_Actual'!$A$1:$C$2107,3,0)</f>
        <v>5641.8180000000002</v>
      </c>
      <c r="CH27" s="19">
        <f>[3]Summary!$S21</f>
        <v>31299.840000000062</v>
      </c>
      <c r="CI27" s="19">
        <f t="shared" si="24"/>
        <v>5280.0000000000109</v>
      </c>
      <c r="CJ27" s="19">
        <f t="shared" si="25"/>
        <v>220.00000000000045</v>
      </c>
      <c r="CK27" s="19">
        <f t="shared" si="26"/>
        <v>4590.6432000000095</v>
      </c>
      <c r="CL27" s="19">
        <f>[3]Summary!$T21</f>
        <v>846.11750000000006</v>
      </c>
      <c r="CN27" s="16">
        <v>18</v>
      </c>
      <c r="CO27" s="17">
        <f t="shared" si="45"/>
        <v>43483</v>
      </c>
      <c r="CP27" s="18">
        <f>VLOOKUP(CO27,'Net_Schedule &amp; Net_Actual'!$A$1:$C$2107,2,0)</f>
        <v>5079.9369999999999</v>
      </c>
      <c r="CQ27" s="18">
        <f>VLOOKUP(CO27,'Net_Schedule &amp; Net_Actual'!$A$1:$C$2107,3,0)</f>
        <v>5092.0730000000003</v>
      </c>
      <c r="CR27" s="19">
        <f>[3]Summary!$U21</f>
        <v>31299.840000000062</v>
      </c>
      <c r="CS27" s="19">
        <f t="shared" si="27"/>
        <v>5280.0000000000109</v>
      </c>
      <c r="CT27" s="19">
        <f t="shared" si="28"/>
        <v>220.00000000000045</v>
      </c>
      <c r="CU27" s="19">
        <f t="shared" si="29"/>
        <v>4590.6432000000095</v>
      </c>
      <c r="CV27" s="19">
        <f>[3]Summary!$V21</f>
        <v>757.13000000000011</v>
      </c>
      <c r="CX27" s="16">
        <v>18</v>
      </c>
      <c r="CY27" s="17">
        <f t="shared" si="46"/>
        <v>43514</v>
      </c>
      <c r="CZ27" s="18">
        <f>VLOOKUP(CY27,'Net_Schedule &amp; Net_Actual'!$A$1:$C$2107,2,0)</f>
        <v>4781.3310000000001</v>
      </c>
      <c r="DA27" s="18">
        <f>VLOOKUP(CY27,'Net_Schedule &amp; Net_Actual'!$A$1:$C$2107,3,0)</f>
        <v>4771.0540000000001</v>
      </c>
      <c r="DB27" s="19">
        <f>[3]Summary!$W21</f>
        <v>31299.840000000062</v>
      </c>
      <c r="DC27" s="19">
        <f t="shared" si="30"/>
        <v>5280.0000000000109</v>
      </c>
      <c r="DD27" s="19">
        <f t="shared" si="31"/>
        <v>220.00000000000045</v>
      </c>
      <c r="DE27" s="19">
        <f t="shared" si="32"/>
        <v>4590.6432000000095</v>
      </c>
      <c r="DF27" s="19">
        <f>[3]Summary!$X21</f>
        <v>714.88000000000011</v>
      </c>
      <c r="DH27" s="16">
        <v>18</v>
      </c>
      <c r="DI27" s="17">
        <f t="shared" si="47"/>
        <v>43542</v>
      </c>
      <c r="DJ27" s="18">
        <f>VLOOKUP(DI27,'Net_Schedule &amp; Net_Actual'!$A$1:$C$2107,2,0)</f>
        <v>6172.723</v>
      </c>
      <c r="DK27" s="18">
        <f>VLOOKUP(DI27,'Net_Schedule &amp; Net_Actual'!$A$1:$C$2107,3,0)</f>
        <v>5973.6</v>
      </c>
      <c r="DL27" s="19">
        <f>[3]Summary!$Y21</f>
        <v>31299.840000000062</v>
      </c>
      <c r="DM27" s="19">
        <f t="shared" si="33"/>
        <v>5280.0000000000109</v>
      </c>
      <c r="DN27" s="19">
        <f t="shared" si="34"/>
        <v>220.00000000000045</v>
      </c>
      <c r="DO27" s="19">
        <f t="shared" si="35"/>
        <v>4590.6432000000095</v>
      </c>
      <c r="DP27" s="19">
        <f>[3]Summary!$Z21</f>
        <v>905.51249999999993</v>
      </c>
    </row>
    <row r="28" spans="2:120" s="15" customFormat="1" ht="15.95" customHeight="1" x14ac:dyDescent="0.2">
      <c r="B28" s="16">
        <v>19</v>
      </c>
      <c r="C28" s="17">
        <f t="shared" si="36"/>
        <v>43209</v>
      </c>
      <c r="D28" s="18">
        <f>VLOOKUP(C28,'Net_Schedule &amp; Net_Actual'!$A$1:$C$2107,2,0)</f>
        <v>7241.9840000000004</v>
      </c>
      <c r="E28" s="18">
        <f>VLOOKUP(C28,'Net_Schedule &amp; Net_Actual'!$A$1:$C$2107,3,0)</f>
        <v>7242.8360000000002</v>
      </c>
      <c r="F28" s="19">
        <f>[3]Summary!$C22</f>
        <v>31299.840000000062</v>
      </c>
      <c r="G28" s="19">
        <f t="shared" si="0"/>
        <v>5280.0000000000109</v>
      </c>
      <c r="H28" s="19">
        <f t="shared" si="1"/>
        <v>220.00000000000045</v>
      </c>
      <c r="I28" s="19">
        <f t="shared" si="2"/>
        <v>4590.6432000000095</v>
      </c>
      <c r="J28" s="19">
        <f>[3]Summary!$D22</f>
        <v>1081.9299999999996</v>
      </c>
      <c r="L28" s="16">
        <v>19</v>
      </c>
      <c r="M28" s="17">
        <f t="shared" si="37"/>
        <v>43239</v>
      </c>
      <c r="N28" s="18">
        <f>VLOOKUP(M28,'Net_Schedule &amp; Net_Actual'!$A$1:$C$2107,2,0)</f>
        <v>10698.062</v>
      </c>
      <c r="O28" s="18">
        <f>VLOOKUP(M28,'Net_Schedule &amp; Net_Actual'!$A$1:$C$2107,3,0)</f>
        <v>11186.982</v>
      </c>
      <c r="P28" s="19">
        <f>[3]Summary!$E22</f>
        <v>31299.840000000062</v>
      </c>
      <c r="Q28" s="19">
        <f t="shared" si="3"/>
        <v>5280.0000000000109</v>
      </c>
      <c r="R28" s="19">
        <f t="shared" si="4"/>
        <v>220.00000000000045</v>
      </c>
      <c r="S28" s="19">
        <f t="shared" si="5"/>
        <v>4590.6432000000095</v>
      </c>
      <c r="T28" s="19">
        <f>[3]Summary!$F22</f>
        <v>1446.8599999999997</v>
      </c>
      <c r="V28" s="16">
        <v>19</v>
      </c>
      <c r="W28" s="17">
        <f t="shared" si="38"/>
        <v>43270</v>
      </c>
      <c r="X28" s="18">
        <f>VLOOKUP(W28,'Net_Schedule &amp; Net_Actual'!$A$1:$C$2107,2,0)</f>
        <v>18768.335999999999</v>
      </c>
      <c r="Y28" s="18">
        <f>VLOOKUP(W28,'Net_Schedule &amp; Net_Actual'!$A$1:$C$2107,3,0)</f>
        <v>18786.982</v>
      </c>
      <c r="Z28" s="19">
        <f>[3]Summary!$G22</f>
        <v>31299.840000000062</v>
      </c>
      <c r="AA28" s="19">
        <f t="shared" si="6"/>
        <v>5280.0000000000109</v>
      </c>
      <c r="AB28" s="19">
        <f t="shared" si="7"/>
        <v>220.00000000000045</v>
      </c>
      <c r="AC28" s="19">
        <f t="shared" si="8"/>
        <v>4590.6432000000095</v>
      </c>
      <c r="AD28" s="19">
        <f>[3]Summary!$H22</f>
        <v>2752.62</v>
      </c>
      <c r="AF28" s="16">
        <v>19</v>
      </c>
      <c r="AG28" s="17">
        <f t="shared" si="39"/>
        <v>43300</v>
      </c>
      <c r="AH28" s="18">
        <f>VLOOKUP(AG28,'Net_Schedule &amp; Net_Actual'!$A$1:$C$2107,2,0)</f>
        <v>18767.647000000001</v>
      </c>
      <c r="AI28" s="18">
        <f>VLOOKUP(AG28,'Net_Schedule &amp; Net_Actual'!$A$1:$C$2107,3,0)</f>
        <v>18907.054</v>
      </c>
      <c r="AJ28" s="19">
        <f>[3]Summary!$I22</f>
        <v>31299.840000000062</v>
      </c>
      <c r="AK28" s="19">
        <f t="shared" si="9"/>
        <v>5280.0000000000109</v>
      </c>
      <c r="AL28" s="19">
        <f t="shared" si="10"/>
        <v>220.00000000000045</v>
      </c>
      <c r="AM28" s="19">
        <f t="shared" si="11"/>
        <v>4590.6432000000095</v>
      </c>
      <c r="AN28" s="19">
        <f>[3]Summary!$J22</f>
        <v>2752.56</v>
      </c>
      <c r="AP28" s="16">
        <v>19</v>
      </c>
      <c r="AQ28" s="17">
        <f t="shared" si="40"/>
        <v>43331</v>
      </c>
      <c r="AR28" s="18">
        <f>VLOOKUP(AQ28,'Net_Schedule &amp; Net_Actual'!$A$1:$C$2107,2,0)</f>
        <v>18711.745999999999</v>
      </c>
      <c r="AS28" s="18">
        <f>VLOOKUP(AQ28,'Net_Schedule &amp; Net_Actual'!$A$1:$C$2107,3,0)</f>
        <v>18885.454000000002</v>
      </c>
      <c r="AT28" s="19">
        <f>[3]Summary!$K22</f>
        <v>31299.840000000062</v>
      </c>
      <c r="AU28" s="19">
        <f t="shared" si="12"/>
        <v>5280.0000000000109</v>
      </c>
      <c r="AV28" s="19">
        <f t="shared" si="13"/>
        <v>220.00000000000045</v>
      </c>
      <c r="AW28" s="19">
        <f t="shared" si="14"/>
        <v>4590.6432000000095</v>
      </c>
      <c r="AX28" s="19">
        <f>[3]Summary!$L22</f>
        <v>2752.56</v>
      </c>
      <c r="AZ28" s="16">
        <v>19</v>
      </c>
      <c r="BA28" s="17">
        <f t="shared" si="41"/>
        <v>43362</v>
      </c>
      <c r="BB28" s="18">
        <f>VLOOKUP(BA28,'Net_Schedule &amp; Net_Actual'!$A$1:$C$2107,2,0)</f>
        <v>18682.735000000001</v>
      </c>
      <c r="BC28" s="18">
        <f>VLOOKUP(BA28,'Net_Schedule &amp; Net_Actual'!$A$1:$C$2107,3,0)</f>
        <v>18964.073</v>
      </c>
      <c r="BD28" s="19">
        <f>[3]Summary!$M22</f>
        <v>31299.840000000062</v>
      </c>
      <c r="BE28" s="19">
        <f t="shared" si="15"/>
        <v>5280.0000000000109</v>
      </c>
      <c r="BF28" s="19">
        <f t="shared" si="16"/>
        <v>220.00000000000045</v>
      </c>
      <c r="BG28" s="19">
        <f t="shared" si="17"/>
        <v>4590.6432000000095</v>
      </c>
      <c r="BH28" s="19">
        <f>[3]Summary!$N22</f>
        <v>2752.56</v>
      </c>
      <c r="BJ28" s="16">
        <v>19</v>
      </c>
      <c r="BK28" s="17">
        <f t="shared" si="42"/>
        <v>43392</v>
      </c>
      <c r="BL28" s="18">
        <f>VLOOKUP(BK28,'Net_Schedule &amp; Net_Actual'!$A$1:$C$2107,2,0)</f>
        <v>13638.974</v>
      </c>
      <c r="BM28" s="18">
        <f>VLOOKUP(BK28,'Net_Schedule &amp; Net_Actual'!$A$1:$C$2107,3,0)</f>
        <v>13815.491</v>
      </c>
      <c r="BN28" s="19">
        <f>[3]Summary!$O22</f>
        <v>26083.200000000044</v>
      </c>
      <c r="BO28" s="19">
        <f t="shared" si="18"/>
        <v>4400.0000000000082</v>
      </c>
      <c r="BP28" s="19">
        <f t="shared" si="19"/>
        <v>183.33333333333368</v>
      </c>
      <c r="BQ28" s="19">
        <f t="shared" si="20"/>
        <v>3825.5360000000069</v>
      </c>
      <c r="BR28" s="19">
        <f>[3]Summary!$P22</f>
        <v>2001.2975000000006</v>
      </c>
      <c r="BT28" s="16">
        <v>19</v>
      </c>
      <c r="BU28" s="17">
        <f t="shared" si="43"/>
        <v>43423</v>
      </c>
      <c r="BV28" s="18">
        <f>VLOOKUP(BU28,'Net_Schedule &amp; Net_Actual'!$A$1:$C$2107,2,0)</f>
        <v>8150.1130000000003</v>
      </c>
      <c r="BW28" s="18">
        <f>VLOOKUP(BU28,'Net_Schedule &amp; Net_Actual'!$A$1:$C$2107,3,0)</f>
        <v>8167.3450000000003</v>
      </c>
      <c r="BX28" s="19">
        <f>[3]Summary!$Q22</f>
        <v>31299.840000000062</v>
      </c>
      <c r="BY28" s="19">
        <f t="shared" si="21"/>
        <v>5280.0000000000109</v>
      </c>
      <c r="BZ28" s="19">
        <f t="shared" si="22"/>
        <v>220.00000000000045</v>
      </c>
      <c r="CA28" s="19">
        <f t="shared" si="23"/>
        <v>4590.6432000000095</v>
      </c>
      <c r="CB28" s="19">
        <f>[3]Summary!$R22</f>
        <v>1202.7775000000006</v>
      </c>
      <c r="CD28" s="16">
        <v>19</v>
      </c>
      <c r="CE28" s="17">
        <f t="shared" si="44"/>
        <v>43453</v>
      </c>
      <c r="CF28" s="18">
        <f>VLOOKUP(CE28,'Net_Schedule &amp; Net_Actual'!$A$1:$C$2107,2,0)</f>
        <v>5390.085</v>
      </c>
      <c r="CG28" s="18">
        <f>VLOOKUP(CE28,'Net_Schedule &amp; Net_Actual'!$A$1:$C$2107,3,0)</f>
        <v>5496.7269999999999</v>
      </c>
      <c r="CH28" s="19">
        <f>[3]Summary!$S22</f>
        <v>31299.840000000062</v>
      </c>
      <c r="CI28" s="19">
        <f t="shared" si="24"/>
        <v>5280.0000000000109</v>
      </c>
      <c r="CJ28" s="19">
        <f t="shared" si="25"/>
        <v>220.00000000000045</v>
      </c>
      <c r="CK28" s="19">
        <f t="shared" si="26"/>
        <v>4590.6432000000095</v>
      </c>
      <c r="CL28" s="19">
        <f>[3]Summary!$T22</f>
        <v>832.31750000000011</v>
      </c>
      <c r="CN28" s="16">
        <v>19</v>
      </c>
      <c r="CO28" s="17">
        <f t="shared" si="45"/>
        <v>43484</v>
      </c>
      <c r="CP28" s="18">
        <f>VLOOKUP(CO28,'Net_Schedule &amp; Net_Actual'!$A$1:$C$2107,2,0)</f>
        <v>4881.817</v>
      </c>
      <c r="CQ28" s="18">
        <f>VLOOKUP(CO28,'Net_Schedule &amp; Net_Actual'!$A$1:$C$2107,3,0)</f>
        <v>4849.018</v>
      </c>
      <c r="CR28" s="19">
        <f>[3]Summary!$U22</f>
        <v>31299.840000000062</v>
      </c>
      <c r="CS28" s="19">
        <f t="shared" si="27"/>
        <v>5280.0000000000109</v>
      </c>
      <c r="CT28" s="19">
        <f t="shared" si="28"/>
        <v>220.00000000000045</v>
      </c>
      <c r="CU28" s="19">
        <f t="shared" si="29"/>
        <v>4590.6432000000095</v>
      </c>
      <c r="CV28" s="19">
        <f>[3]Summary!$V22</f>
        <v>716.62500000000011</v>
      </c>
      <c r="CX28" s="16">
        <v>19</v>
      </c>
      <c r="CY28" s="17">
        <f t="shared" si="46"/>
        <v>43515</v>
      </c>
      <c r="CZ28" s="18">
        <f>VLOOKUP(CY28,'Net_Schedule &amp; Net_Actual'!$A$1:$C$2107,2,0)</f>
        <v>4455.1149999999998</v>
      </c>
      <c r="DA28" s="18">
        <f>VLOOKUP(CY28,'Net_Schedule &amp; Net_Actual'!$A$1:$C$2107,3,0)</f>
        <v>4434.9089999999997</v>
      </c>
      <c r="DB28" s="19">
        <f>[3]Summary!$W22</f>
        <v>31299.840000000062</v>
      </c>
      <c r="DC28" s="19">
        <f t="shared" si="30"/>
        <v>5280.0000000000109</v>
      </c>
      <c r="DD28" s="19">
        <f t="shared" si="31"/>
        <v>220.00000000000045</v>
      </c>
      <c r="DE28" s="19">
        <f t="shared" si="32"/>
        <v>4590.6432000000095</v>
      </c>
      <c r="DF28" s="19">
        <f>[3]Summary!$X22</f>
        <v>653.17250000000001</v>
      </c>
      <c r="DH28" s="16">
        <v>19</v>
      </c>
      <c r="DI28" s="17">
        <f t="shared" si="47"/>
        <v>43543</v>
      </c>
      <c r="DJ28" s="18">
        <f>VLOOKUP(DI28,'Net_Schedule &amp; Net_Actual'!$A$1:$C$2107,2,0)</f>
        <v>7188.433</v>
      </c>
      <c r="DK28" s="18">
        <f>VLOOKUP(DI28,'Net_Schedule &amp; Net_Actual'!$A$1:$C$2107,3,0)</f>
        <v>6992.1450000000004</v>
      </c>
      <c r="DL28" s="19">
        <f>[3]Summary!$Y22</f>
        <v>31299.840000000062</v>
      </c>
      <c r="DM28" s="19">
        <f t="shared" si="33"/>
        <v>5280.0000000000109</v>
      </c>
      <c r="DN28" s="19">
        <f t="shared" si="34"/>
        <v>220.00000000000045</v>
      </c>
      <c r="DO28" s="19">
        <f t="shared" si="35"/>
        <v>4590.6432000000095</v>
      </c>
      <c r="DP28" s="19">
        <f>[3]Summary!$Z22</f>
        <v>1055.4675000000007</v>
      </c>
    </row>
    <row r="29" spans="2:120" s="15" customFormat="1" ht="15.95" customHeight="1" x14ac:dyDescent="0.2">
      <c r="B29" s="16">
        <v>20</v>
      </c>
      <c r="C29" s="17">
        <f t="shared" si="36"/>
        <v>43210</v>
      </c>
      <c r="D29" s="18">
        <f>VLOOKUP(C29,'Net_Schedule &amp; Net_Actual'!$A$1:$C$2107,2,0)</f>
        <v>7870.0010000000002</v>
      </c>
      <c r="E29" s="18">
        <f>VLOOKUP(C29,'Net_Schedule &amp; Net_Actual'!$A$1:$C$2107,3,0)</f>
        <v>7884.509</v>
      </c>
      <c r="F29" s="19">
        <f>[3]Summary!$C23</f>
        <v>31299.840000000062</v>
      </c>
      <c r="G29" s="19">
        <f t="shared" si="0"/>
        <v>5280.0000000000109</v>
      </c>
      <c r="H29" s="19">
        <f t="shared" si="1"/>
        <v>220.00000000000045</v>
      </c>
      <c r="I29" s="19">
        <f t="shared" si="2"/>
        <v>4590.6432000000095</v>
      </c>
      <c r="J29" s="19">
        <f>[3]Summary!$D23</f>
        <v>1159.3149999999998</v>
      </c>
      <c r="L29" s="16">
        <v>20</v>
      </c>
      <c r="M29" s="17">
        <f t="shared" si="37"/>
        <v>43240</v>
      </c>
      <c r="N29" s="18">
        <f>VLOOKUP(M29,'Net_Schedule &amp; Net_Actual'!$A$1:$C$2107,2,0)</f>
        <v>12032.365</v>
      </c>
      <c r="O29" s="18">
        <f>VLOOKUP(M29,'Net_Schedule &amp; Net_Actual'!$A$1:$C$2107,3,0)</f>
        <v>12109.164000000001</v>
      </c>
      <c r="P29" s="19">
        <f>[3]Summary!$E23</f>
        <v>31299.840000000062</v>
      </c>
      <c r="Q29" s="19">
        <f t="shared" si="3"/>
        <v>5280.0000000000109</v>
      </c>
      <c r="R29" s="19">
        <f t="shared" si="4"/>
        <v>220.00000000000045</v>
      </c>
      <c r="S29" s="19">
        <f t="shared" si="5"/>
        <v>4590.6432000000095</v>
      </c>
      <c r="T29" s="19">
        <f>[3]Summary!$F23</f>
        <v>1651.0275000000004</v>
      </c>
      <c r="V29" s="16">
        <v>20</v>
      </c>
      <c r="W29" s="17">
        <f t="shared" si="38"/>
        <v>43271</v>
      </c>
      <c r="X29" s="18">
        <f>VLOOKUP(W29,'Net_Schedule &amp; Net_Actual'!$A$1:$C$2107,2,0)</f>
        <v>18748.768</v>
      </c>
      <c r="Y29" s="18">
        <f>VLOOKUP(W29,'Net_Schedule &amp; Net_Actual'!$A$1:$C$2107,3,0)</f>
        <v>18745.744999999999</v>
      </c>
      <c r="Z29" s="19">
        <f>[3]Summary!$G23</f>
        <v>31299.840000000062</v>
      </c>
      <c r="AA29" s="19">
        <f t="shared" si="6"/>
        <v>5280.0000000000109</v>
      </c>
      <c r="AB29" s="19">
        <f t="shared" si="7"/>
        <v>220.00000000000045</v>
      </c>
      <c r="AC29" s="19">
        <f t="shared" si="8"/>
        <v>4590.6432000000095</v>
      </c>
      <c r="AD29" s="19">
        <f>[3]Summary!$H23</f>
        <v>2752.56</v>
      </c>
      <c r="AF29" s="16">
        <v>20</v>
      </c>
      <c r="AG29" s="17">
        <f t="shared" si="39"/>
        <v>43301</v>
      </c>
      <c r="AH29" s="18">
        <f>VLOOKUP(AG29,'Net_Schedule &amp; Net_Actual'!$A$1:$C$2107,2,0)</f>
        <v>18767.647000000001</v>
      </c>
      <c r="AI29" s="18">
        <f>VLOOKUP(AG29,'Net_Schedule &amp; Net_Actual'!$A$1:$C$2107,3,0)</f>
        <v>18891.708999999999</v>
      </c>
      <c r="AJ29" s="19">
        <f>[3]Summary!$I23</f>
        <v>31299.840000000062</v>
      </c>
      <c r="AK29" s="19">
        <f t="shared" si="9"/>
        <v>5280.0000000000109</v>
      </c>
      <c r="AL29" s="19">
        <f t="shared" si="10"/>
        <v>220.00000000000045</v>
      </c>
      <c r="AM29" s="19">
        <f t="shared" si="11"/>
        <v>4590.6432000000095</v>
      </c>
      <c r="AN29" s="19">
        <f>[3]Summary!$J23</f>
        <v>2752.56</v>
      </c>
      <c r="AP29" s="16">
        <v>20</v>
      </c>
      <c r="AQ29" s="17">
        <f t="shared" si="40"/>
        <v>43332</v>
      </c>
      <c r="AR29" s="18">
        <f>VLOOKUP(AQ29,'Net_Schedule &amp; Net_Actual'!$A$1:$C$2107,2,0)</f>
        <v>18765.636999999999</v>
      </c>
      <c r="AS29" s="18">
        <f>VLOOKUP(AQ29,'Net_Schedule &amp; Net_Actual'!$A$1:$C$2107,3,0)</f>
        <v>18889.454000000002</v>
      </c>
      <c r="AT29" s="19">
        <f>[3]Summary!$K23</f>
        <v>31299.840000000062</v>
      </c>
      <c r="AU29" s="19">
        <f t="shared" si="12"/>
        <v>5280.0000000000109</v>
      </c>
      <c r="AV29" s="19">
        <f t="shared" si="13"/>
        <v>220.00000000000045</v>
      </c>
      <c r="AW29" s="19">
        <f t="shared" si="14"/>
        <v>4590.6432000000095</v>
      </c>
      <c r="AX29" s="19">
        <f>[3]Summary!$L23</f>
        <v>2752.56</v>
      </c>
      <c r="AZ29" s="16">
        <v>20</v>
      </c>
      <c r="BA29" s="17">
        <f t="shared" si="41"/>
        <v>43363</v>
      </c>
      <c r="BB29" s="18">
        <f>VLOOKUP(BA29,'Net_Schedule &amp; Net_Actual'!$A$1:$C$2107,2,0)</f>
        <v>18796.448</v>
      </c>
      <c r="BC29" s="18">
        <f>VLOOKUP(BA29,'Net_Schedule &amp; Net_Actual'!$A$1:$C$2107,3,0)</f>
        <v>19168.581999999999</v>
      </c>
      <c r="BD29" s="19">
        <f>[3]Summary!$M23</f>
        <v>31299.840000000062</v>
      </c>
      <c r="BE29" s="19">
        <f t="shared" si="15"/>
        <v>5280.0000000000109</v>
      </c>
      <c r="BF29" s="19">
        <f t="shared" si="16"/>
        <v>220.00000000000045</v>
      </c>
      <c r="BG29" s="19">
        <f t="shared" si="17"/>
        <v>4590.6432000000095</v>
      </c>
      <c r="BH29" s="19">
        <f>[3]Summary!$N23</f>
        <v>2752.56</v>
      </c>
      <c r="BJ29" s="16">
        <v>20</v>
      </c>
      <c r="BK29" s="17">
        <f t="shared" si="42"/>
        <v>43393</v>
      </c>
      <c r="BL29" s="18">
        <f>VLOOKUP(BK29,'Net_Schedule &amp; Net_Actual'!$A$1:$C$2107,2,0)</f>
        <v>13816.349</v>
      </c>
      <c r="BM29" s="18">
        <f>VLOOKUP(BK29,'Net_Schedule &amp; Net_Actual'!$A$1:$C$2107,3,0)</f>
        <v>13467.491</v>
      </c>
      <c r="BN29" s="19">
        <f>[3]Summary!$O23</f>
        <v>26083.200000000044</v>
      </c>
      <c r="BO29" s="19">
        <f t="shared" si="18"/>
        <v>4400.0000000000082</v>
      </c>
      <c r="BP29" s="19">
        <f t="shared" si="19"/>
        <v>183.33333333333368</v>
      </c>
      <c r="BQ29" s="19">
        <f t="shared" si="20"/>
        <v>3825.5360000000069</v>
      </c>
      <c r="BR29" s="19">
        <f>[3]Summary!$P23</f>
        <v>2026.6175000000003</v>
      </c>
      <c r="BT29" s="16">
        <v>20</v>
      </c>
      <c r="BU29" s="17">
        <f t="shared" si="43"/>
        <v>43424</v>
      </c>
      <c r="BV29" s="18">
        <f>VLOOKUP(BU29,'Net_Schedule &amp; Net_Actual'!$A$1:$C$2107,2,0)</f>
        <v>8175.5820000000003</v>
      </c>
      <c r="BW29" s="18">
        <f>VLOOKUP(BU29,'Net_Schedule &amp; Net_Actual'!$A$1:$C$2107,3,0)</f>
        <v>8130.982</v>
      </c>
      <c r="BX29" s="19">
        <f>[3]Summary!$Q23</f>
        <v>31299.840000000062</v>
      </c>
      <c r="BY29" s="19">
        <f t="shared" si="21"/>
        <v>5280.0000000000109</v>
      </c>
      <c r="BZ29" s="19">
        <f t="shared" si="22"/>
        <v>220.00000000000045</v>
      </c>
      <c r="CA29" s="19">
        <f t="shared" si="23"/>
        <v>4590.6432000000095</v>
      </c>
      <c r="CB29" s="19">
        <f>[3]Summary!$R23</f>
        <v>1259.2475000000006</v>
      </c>
      <c r="CD29" s="16">
        <v>20</v>
      </c>
      <c r="CE29" s="17">
        <f t="shared" si="44"/>
        <v>43454</v>
      </c>
      <c r="CF29" s="18">
        <f>VLOOKUP(CE29,'Net_Schedule &amp; Net_Actual'!$A$1:$C$2107,2,0)</f>
        <v>6634.4390000000003</v>
      </c>
      <c r="CG29" s="18">
        <f>VLOOKUP(CE29,'Net_Schedule &amp; Net_Actual'!$A$1:$C$2107,3,0)</f>
        <v>6622.1090000000004</v>
      </c>
      <c r="CH29" s="19">
        <f>[3]Summary!$S23</f>
        <v>31299.840000000062</v>
      </c>
      <c r="CI29" s="19">
        <f t="shared" si="24"/>
        <v>5280.0000000000109</v>
      </c>
      <c r="CJ29" s="19">
        <f t="shared" si="25"/>
        <v>220.00000000000045</v>
      </c>
      <c r="CK29" s="19">
        <f t="shared" si="26"/>
        <v>4590.6432000000095</v>
      </c>
      <c r="CL29" s="19">
        <f>[3]Summary!$T23</f>
        <v>972.97</v>
      </c>
      <c r="CN29" s="16">
        <v>20</v>
      </c>
      <c r="CO29" s="17">
        <f t="shared" si="45"/>
        <v>43485</v>
      </c>
      <c r="CP29" s="18">
        <f>VLOOKUP(CO29,'Net_Schedule &amp; Net_Actual'!$A$1:$C$2107,2,0)</f>
        <v>2028.6980000000001</v>
      </c>
      <c r="CQ29" s="18">
        <f>VLOOKUP(CO29,'Net_Schedule &amp; Net_Actual'!$A$1:$C$2107,3,0)</f>
        <v>1995.9269999999999</v>
      </c>
      <c r="CR29" s="19">
        <f>[3]Summary!$U23</f>
        <v>31299.840000000062</v>
      </c>
      <c r="CS29" s="19">
        <f>CV29/(174*3)*CR29*200/1185.6</f>
        <v>3080.6574712643733</v>
      </c>
      <c r="CT29" s="19">
        <f t="shared" si="28"/>
        <v>128.36072796934889</v>
      </c>
      <c r="CU29" s="19">
        <f t="shared" si="29"/>
        <v>2678.4468318160966</v>
      </c>
      <c r="CV29" s="19">
        <f>[3]Summary!$V23</f>
        <v>304.56499999999994</v>
      </c>
      <c r="CX29" s="16">
        <v>20</v>
      </c>
      <c r="CY29" s="17">
        <f t="shared" si="46"/>
        <v>43516</v>
      </c>
      <c r="CZ29" s="18">
        <f>VLOOKUP(CY29,'Net_Schedule &amp; Net_Actual'!$A$1:$C$2107,2,0)</f>
        <v>4979.6859999999997</v>
      </c>
      <c r="DA29" s="18">
        <f>VLOOKUP(CY29,'Net_Schedule &amp; Net_Actual'!$A$1:$C$2107,3,0)</f>
        <v>4922.3999999999996</v>
      </c>
      <c r="DB29" s="19">
        <f>[3]Summary!$W23</f>
        <v>31299.840000000062</v>
      </c>
      <c r="DC29" s="19">
        <f t="shared" si="30"/>
        <v>5280.0000000000109</v>
      </c>
      <c r="DD29" s="19">
        <f t="shared" si="31"/>
        <v>220.00000000000045</v>
      </c>
      <c r="DE29" s="19">
        <f t="shared" si="32"/>
        <v>4590.6432000000095</v>
      </c>
      <c r="DF29" s="19">
        <f>[3]Summary!$X23</f>
        <v>735.10249999999996</v>
      </c>
      <c r="DH29" s="16">
        <v>20</v>
      </c>
      <c r="DI29" s="17">
        <f t="shared" si="47"/>
        <v>43544</v>
      </c>
      <c r="DJ29" s="18">
        <f>VLOOKUP(DI29,'Net_Schedule &amp; Net_Actual'!$A$1:$C$2107,2,0)</f>
        <v>8482.1319999999996</v>
      </c>
      <c r="DK29" s="18">
        <f>VLOOKUP(DI29,'Net_Schedule &amp; Net_Actual'!$A$1:$C$2107,3,0)</f>
        <v>8274.3269999999993</v>
      </c>
      <c r="DL29" s="19">
        <f>[3]Summary!$Y23</f>
        <v>31299.840000000062</v>
      </c>
      <c r="DM29" s="19">
        <f t="shared" si="33"/>
        <v>5280.0000000000109</v>
      </c>
      <c r="DN29" s="19">
        <f t="shared" si="34"/>
        <v>220.00000000000045</v>
      </c>
      <c r="DO29" s="19">
        <f t="shared" si="35"/>
        <v>4590.6432000000095</v>
      </c>
      <c r="DP29" s="19">
        <f>[3]Summary!$Z23</f>
        <v>1258.857500000001</v>
      </c>
    </row>
    <row r="30" spans="2:120" s="15" customFormat="1" ht="15.95" customHeight="1" x14ac:dyDescent="0.2">
      <c r="B30" s="16">
        <v>21</v>
      </c>
      <c r="C30" s="17">
        <f t="shared" si="36"/>
        <v>43211</v>
      </c>
      <c r="D30" s="18">
        <f>VLOOKUP(C30,'Net_Schedule &amp; Net_Actual'!$A$1:$C$2107,2,0)</f>
        <v>8026.9380000000001</v>
      </c>
      <c r="E30" s="18">
        <f>VLOOKUP(C30,'Net_Schedule &amp; Net_Actual'!$A$1:$C$2107,3,0)</f>
        <v>8059.5640000000003</v>
      </c>
      <c r="F30" s="19">
        <f>[3]Summary!$C24</f>
        <v>31299.840000000062</v>
      </c>
      <c r="G30" s="19">
        <f t="shared" si="0"/>
        <v>5280.0000000000109</v>
      </c>
      <c r="H30" s="19">
        <f t="shared" si="1"/>
        <v>220.00000000000045</v>
      </c>
      <c r="I30" s="19">
        <f t="shared" si="2"/>
        <v>4590.6432000000095</v>
      </c>
      <c r="J30" s="19">
        <f>[3]Summary!$D24</f>
        <v>1185.3199999999993</v>
      </c>
      <c r="L30" s="16">
        <v>21</v>
      </c>
      <c r="M30" s="17">
        <f t="shared" si="37"/>
        <v>43241</v>
      </c>
      <c r="N30" s="18">
        <f>VLOOKUP(M30,'Net_Schedule &amp; Net_Actual'!$A$1:$C$2107,2,0)</f>
        <v>12974.897000000001</v>
      </c>
      <c r="O30" s="18">
        <f>VLOOKUP(M30,'Net_Schedule &amp; Net_Actual'!$A$1:$C$2107,3,0)</f>
        <v>13279.927</v>
      </c>
      <c r="P30" s="19">
        <f>[3]Summary!$E24</f>
        <v>31299.840000000062</v>
      </c>
      <c r="Q30" s="19">
        <f t="shared" si="3"/>
        <v>5280.0000000000109</v>
      </c>
      <c r="R30" s="19">
        <f t="shared" si="4"/>
        <v>220.00000000000045</v>
      </c>
      <c r="S30" s="19">
        <f t="shared" si="5"/>
        <v>4590.6432000000095</v>
      </c>
      <c r="T30" s="19">
        <f>[3]Summary!$F24</f>
        <v>1781.7675000000004</v>
      </c>
      <c r="V30" s="16">
        <v>21</v>
      </c>
      <c r="W30" s="17">
        <f t="shared" si="38"/>
        <v>43272</v>
      </c>
      <c r="X30" s="18">
        <f>VLOOKUP(W30,'Net_Schedule &amp; Net_Actual'!$A$1:$C$2107,2,0)</f>
        <v>18768.335999999999</v>
      </c>
      <c r="Y30" s="18">
        <f>VLOOKUP(W30,'Net_Schedule &amp; Net_Actual'!$A$1:$C$2107,3,0)</f>
        <v>18773.454000000002</v>
      </c>
      <c r="Z30" s="19">
        <f>[3]Summary!$G24</f>
        <v>31299.840000000062</v>
      </c>
      <c r="AA30" s="19">
        <f t="shared" si="6"/>
        <v>5280.0000000000109</v>
      </c>
      <c r="AB30" s="19">
        <f t="shared" si="7"/>
        <v>220.00000000000045</v>
      </c>
      <c r="AC30" s="19">
        <f t="shared" si="8"/>
        <v>4590.6432000000095</v>
      </c>
      <c r="AD30" s="19">
        <f>[3]Summary!$H24</f>
        <v>2752.56</v>
      </c>
      <c r="AF30" s="16">
        <v>21</v>
      </c>
      <c r="AG30" s="17">
        <f t="shared" si="39"/>
        <v>43302</v>
      </c>
      <c r="AH30" s="18">
        <f>VLOOKUP(AG30,'Net_Schedule &amp; Net_Actual'!$A$1:$C$2107,2,0)</f>
        <v>18767.647000000001</v>
      </c>
      <c r="AI30" s="18">
        <f>VLOOKUP(AG30,'Net_Schedule &amp; Net_Actual'!$A$1:$C$2107,3,0)</f>
        <v>18910.909</v>
      </c>
      <c r="AJ30" s="19">
        <f>[3]Summary!$I24</f>
        <v>31299.840000000062</v>
      </c>
      <c r="AK30" s="19">
        <f t="shared" si="9"/>
        <v>5280.0000000000109</v>
      </c>
      <c r="AL30" s="19">
        <f t="shared" si="10"/>
        <v>220.00000000000045</v>
      </c>
      <c r="AM30" s="19">
        <f t="shared" si="11"/>
        <v>4590.6432000000095</v>
      </c>
      <c r="AN30" s="19">
        <f>[3]Summary!$J24</f>
        <v>2752.56</v>
      </c>
      <c r="AP30" s="16">
        <v>21</v>
      </c>
      <c r="AQ30" s="17">
        <f t="shared" si="40"/>
        <v>43333</v>
      </c>
      <c r="AR30" s="18">
        <f>VLOOKUP(AQ30,'Net_Schedule &amp; Net_Actual'!$A$1:$C$2107,2,0)</f>
        <v>18593.441999999999</v>
      </c>
      <c r="AS30" s="18">
        <f>VLOOKUP(AQ30,'Net_Schedule &amp; Net_Actual'!$A$1:$C$2107,3,0)</f>
        <v>18859.781999999999</v>
      </c>
      <c r="AT30" s="19">
        <f>[3]Summary!$K24</f>
        <v>31299.840000000062</v>
      </c>
      <c r="AU30" s="19">
        <f t="shared" si="12"/>
        <v>5280.0000000000109</v>
      </c>
      <c r="AV30" s="19">
        <f t="shared" si="13"/>
        <v>220.00000000000045</v>
      </c>
      <c r="AW30" s="19">
        <f t="shared" si="14"/>
        <v>4590.6432000000095</v>
      </c>
      <c r="AX30" s="19">
        <f>[3]Summary!$L24</f>
        <v>2752.56</v>
      </c>
      <c r="AZ30" s="16">
        <v>21</v>
      </c>
      <c r="BA30" s="17">
        <f t="shared" si="41"/>
        <v>43364</v>
      </c>
      <c r="BB30" s="18">
        <f>VLOOKUP(BA30,'Net_Schedule &amp; Net_Actual'!$A$1:$C$2107,2,0)</f>
        <v>18765.406999999999</v>
      </c>
      <c r="BC30" s="18">
        <f>VLOOKUP(BA30,'Net_Schedule &amp; Net_Actual'!$A$1:$C$2107,3,0)</f>
        <v>18913.963</v>
      </c>
      <c r="BD30" s="19">
        <f>[3]Summary!$M24</f>
        <v>31299.840000000062</v>
      </c>
      <c r="BE30" s="19">
        <f t="shared" si="15"/>
        <v>5280.0000000000109</v>
      </c>
      <c r="BF30" s="19">
        <f t="shared" si="16"/>
        <v>220.00000000000045</v>
      </c>
      <c r="BG30" s="19">
        <f t="shared" si="17"/>
        <v>4590.6432000000095</v>
      </c>
      <c r="BH30" s="19">
        <f>[3]Summary!$N24</f>
        <v>2752.56</v>
      </c>
      <c r="BJ30" s="16">
        <v>21</v>
      </c>
      <c r="BK30" s="17">
        <f t="shared" si="42"/>
        <v>43394</v>
      </c>
      <c r="BL30" s="18">
        <f>VLOOKUP(BK30,'Net_Schedule &amp; Net_Actual'!$A$1:$C$2107,2,0)</f>
        <v>13503.69</v>
      </c>
      <c r="BM30" s="18">
        <f>VLOOKUP(BK30,'Net_Schedule &amp; Net_Actual'!$A$1:$C$2107,3,0)</f>
        <v>13208.362999999999</v>
      </c>
      <c r="BN30" s="19">
        <f>[3]Summary!$O24</f>
        <v>26083.200000000044</v>
      </c>
      <c r="BO30" s="19">
        <f t="shared" si="18"/>
        <v>4400.0000000000082</v>
      </c>
      <c r="BP30" s="19">
        <f t="shared" si="19"/>
        <v>183.33333333333368</v>
      </c>
      <c r="BQ30" s="19">
        <f t="shared" si="20"/>
        <v>3825.5360000000069</v>
      </c>
      <c r="BR30" s="19">
        <f>[3]Summary!$P24</f>
        <v>1980.4675000000004</v>
      </c>
      <c r="BT30" s="16">
        <v>21</v>
      </c>
      <c r="BU30" s="17">
        <f t="shared" si="43"/>
        <v>43425</v>
      </c>
      <c r="BV30" s="18">
        <f>VLOOKUP(BU30,'Net_Schedule &amp; Net_Actual'!$A$1:$C$2107,2,0)</f>
        <v>8126.9870000000001</v>
      </c>
      <c r="BW30" s="18">
        <f>VLOOKUP(BU30,'Net_Schedule &amp; Net_Actual'!$A$1:$C$2107,3,0)</f>
        <v>8089.6</v>
      </c>
      <c r="BX30" s="19">
        <f>[3]Summary!$Q24</f>
        <v>31299.840000000062</v>
      </c>
      <c r="BY30" s="19">
        <f t="shared" si="21"/>
        <v>5280.0000000000109</v>
      </c>
      <c r="BZ30" s="19">
        <f t="shared" si="22"/>
        <v>220.00000000000045</v>
      </c>
      <c r="CA30" s="19">
        <f t="shared" si="23"/>
        <v>4590.6432000000095</v>
      </c>
      <c r="CB30" s="19">
        <f>[3]Summary!$R24</f>
        <v>1207.3350000000005</v>
      </c>
      <c r="CD30" s="16">
        <v>21</v>
      </c>
      <c r="CE30" s="17">
        <f t="shared" si="44"/>
        <v>43455</v>
      </c>
      <c r="CF30" s="18">
        <f>VLOOKUP(CE30,'Net_Schedule &amp; Net_Actual'!$A$1:$C$2107,2,0)</f>
        <v>5668.777</v>
      </c>
      <c r="CG30" s="18">
        <f>VLOOKUP(CE30,'Net_Schedule &amp; Net_Actual'!$A$1:$C$2107,3,0)</f>
        <v>5785.6</v>
      </c>
      <c r="CH30" s="19">
        <f>[3]Summary!$S24</f>
        <v>31299.840000000062</v>
      </c>
      <c r="CI30" s="19">
        <f t="shared" si="24"/>
        <v>5280.0000000000109</v>
      </c>
      <c r="CJ30" s="19">
        <f t="shared" si="25"/>
        <v>220.00000000000045</v>
      </c>
      <c r="CK30" s="19">
        <f t="shared" si="26"/>
        <v>4590.6432000000095</v>
      </c>
      <c r="CL30" s="19">
        <f>[3]Summary!$T24</f>
        <v>841.2700000000001</v>
      </c>
      <c r="CN30" s="16">
        <v>21</v>
      </c>
      <c r="CO30" s="17">
        <f t="shared" si="45"/>
        <v>43486</v>
      </c>
      <c r="CP30" s="18">
        <f>VLOOKUP(CO30,'Net_Schedule &amp; Net_Actual'!$A$1:$C$2107,2,0)</f>
        <v>4716.8100000000004</v>
      </c>
      <c r="CQ30" s="18">
        <f>VLOOKUP(CO30,'Net_Schedule &amp; Net_Actual'!$A$1:$C$2107,3,0)</f>
        <v>4690.1090000000004</v>
      </c>
      <c r="CR30" s="19">
        <f>[3]Summary!$U24</f>
        <v>31299.840000000062</v>
      </c>
      <c r="CS30" s="19">
        <f t="shared" si="27"/>
        <v>5280.0000000000109</v>
      </c>
      <c r="CT30" s="19">
        <f t="shared" si="28"/>
        <v>220.00000000000045</v>
      </c>
      <c r="CU30" s="19">
        <f t="shared" si="29"/>
        <v>4590.6432000000095</v>
      </c>
      <c r="CV30" s="19">
        <f>[3]Summary!$V24</f>
        <v>701.63000000000011</v>
      </c>
      <c r="CX30" s="16">
        <v>21</v>
      </c>
      <c r="CY30" s="17">
        <f t="shared" si="46"/>
        <v>43517</v>
      </c>
      <c r="CZ30" s="18">
        <f>VLOOKUP(CY30,'Net_Schedule &amp; Net_Actual'!$A$1:$C$2107,2,0)</f>
        <v>4757.527</v>
      </c>
      <c r="DA30" s="18">
        <f>VLOOKUP(CY30,'Net_Schedule &amp; Net_Actual'!$A$1:$C$2107,3,0)</f>
        <v>4752</v>
      </c>
      <c r="DB30" s="19">
        <f>[3]Summary!$W24</f>
        <v>31299.840000000062</v>
      </c>
      <c r="DC30" s="19">
        <f t="shared" si="30"/>
        <v>5280.0000000000109</v>
      </c>
      <c r="DD30" s="19">
        <f t="shared" si="31"/>
        <v>220.00000000000045</v>
      </c>
      <c r="DE30" s="19">
        <f t="shared" si="32"/>
        <v>4590.6432000000095</v>
      </c>
      <c r="DF30" s="19">
        <f>[3]Summary!$X24</f>
        <v>697.83999999999992</v>
      </c>
      <c r="DH30" s="16">
        <v>21</v>
      </c>
      <c r="DI30" s="17">
        <f t="shared" si="47"/>
        <v>43545</v>
      </c>
      <c r="DJ30" s="18">
        <f>VLOOKUP(DI30,'Net_Schedule &amp; Net_Actual'!$A$1:$C$2107,2,0)</f>
        <v>6481.4570000000003</v>
      </c>
      <c r="DK30" s="18">
        <f>VLOOKUP(DI30,'Net_Schedule &amp; Net_Actual'!$A$1:$C$2107,3,0)</f>
        <v>6261.7449999999999</v>
      </c>
      <c r="DL30" s="19">
        <f>[3]Summary!$Y24</f>
        <v>31299.840000000062</v>
      </c>
      <c r="DM30" s="19">
        <f t="shared" si="33"/>
        <v>5280.0000000000109</v>
      </c>
      <c r="DN30" s="19">
        <f t="shared" si="34"/>
        <v>220.00000000000045</v>
      </c>
      <c r="DO30" s="19">
        <f t="shared" si="35"/>
        <v>4590.6432000000095</v>
      </c>
      <c r="DP30" s="19">
        <f>[3]Summary!$Z24</f>
        <v>1258.857500000001</v>
      </c>
    </row>
    <row r="31" spans="2:120" s="15" customFormat="1" ht="15.95" customHeight="1" x14ac:dyDescent="0.2">
      <c r="B31" s="16">
        <v>22</v>
      </c>
      <c r="C31" s="17">
        <f t="shared" si="36"/>
        <v>43212</v>
      </c>
      <c r="D31" s="18">
        <f>VLOOKUP(C31,'Net_Schedule &amp; Net_Actual'!$A$1:$C$2107,2,0)</f>
        <v>6178.6959999999999</v>
      </c>
      <c r="E31" s="18">
        <f>VLOOKUP(C31,'Net_Schedule &amp; Net_Actual'!$A$1:$C$2107,3,0)</f>
        <v>6289.9639999999999</v>
      </c>
      <c r="F31" s="19">
        <f>[3]Summary!$C25</f>
        <v>31299.840000000062</v>
      </c>
      <c r="G31" s="19">
        <f t="shared" si="0"/>
        <v>5280.0000000000109</v>
      </c>
      <c r="H31" s="19">
        <f t="shared" si="1"/>
        <v>220.00000000000045</v>
      </c>
      <c r="I31" s="19">
        <f t="shared" si="2"/>
        <v>4590.6432000000095</v>
      </c>
      <c r="J31" s="19">
        <f>[3]Summary!$D25</f>
        <v>1037.0099999999995</v>
      </c>
      <c r="L31" s="16">
        <v>22</v>
      </c>
      <c r="M31" s="17">
        <f t="shared" si="37"/>
        <v>43242</v>
      </c>
      <c r="N31" s="18">
        <f>VLOOKUP(M31,'Net_Schedule &amp; Net_Actual'!$A$1:$C$2107,2,0)</f>
        <v>14356.897000000001</v>
      </c>
      <c r="O31" s="18">
        <f>VLOOKUP(M31,'Net_Schedule &amp; Net_Actual'!$A$1:$C$2107,3,0)</f>
        <v>14825.673000000001</v>
      </c>
      <c r="P31" s="19">
        <f>[3]Summary!$E25</f>
        <v>31299.840000000062</v>
      </c>
      <c r="Q31" s="19">
        <f t="shared" si="3"/>
        <v>5280.0000000000109</v>
      </c>
      <c r="R31" s="19">
        <f t="shared" si="4"/>
        <v>220.00000000000045</v>
      </c>
      <c r="S31" s="19">
        <f t="shared" si="5"/>
        <v>4590.6432000000095</v>
      </c>
      <c r="T31" s="19">
        <f>[3]Summary!$F25</f>
        <v>2119.8074999999994</v>
      </c>
      <c r="V31" s="16">
        <v>22</v>
      </c>
      <c r="W31" s="17">
        <f t="shared" si="38"/>
        <v>43273</v>
      </c>
      <c r="X31" s="18">
        <f>VLOOKUP(W31,'Net_Schedule &amp; Net_Actual'!$A$1:$C$2107,2,0)</f>
        <v>18768.335999999999</v>
      </c>
      <c r="Y31" s="18">
        <f>VLOOKUP(W31,'Net_Schedule &amp; Net_Actual'!$A$1:$C$2107,3,0)</f>
        <v>18782.544999999998</v>
      </c>
      <c r="Z31" s="19">
        <f>[3]Summary!$G25</f>
        <v>31299.840000000062</v>
      </c>
      <c r="AA31" s="19">
        <f t="shared" si="6"/>
        <v>5280.0000000000109</v>
      </c>
      <c r="AB31" s="19">
        <f t="shared" si="7"/>
        <v>220.00000000000045</v>
      </c>
      <c r="AC31" s="19">
        <f t="shared" si="8"/>
        <v>4590.6432000000095</v>
      </c>
      <c r="AD31" s="19">
        <f>[3]Summary!$H25</f>
        <v>2752.56</v>
      </c>
      <c r="AF31" s="16">
        <v>22</v>
      </c>
      <c r="AG31" s="17">
        <f t="shared" si="39"/>
        <v>43303</v>
      </c>
      <c r="AH31" s="18">
        <f>VLOOKUP(AG31,'Net_Schedule &amp; Net_Actual'!$A$1:$C$2107,2,0)</f>
        <v>18244.617999999999</v>
      </c>
      <c r="AI31" s="18">
        <f>VLOOKUP(AG31,'Net_Schedule &amp; Net_Actual'!$A$1:$C$2107,3,0)</f>
        <v>18852.945</v>
      </c>
      <c r="AJ31" s="19">
        <f>[3]Summary!$I25</f>
        <v>31299.840000000062</v>
      </c>
      <c r="AK31" s="19">
        <f t="shared" si="9"/>
        <v>5280.0000000000109</v>
      </c>
      <c r="AL31" s="19">
        <f t="shared" si="10"/>
        <v>220.00000000000045</v>
      </c>
      <c r="AM31" s="19">
        <f t="shared" si="11"/>
        <v>4590.6432000000095</v>
      </c>
      <c r="AN31" s="19">
        <f>[3]Summary!$J25</f>
        <v>2752.56</v>
      </c>
      <c r="AP31" s="16">
        <v>22</v>
      </c>
      <c r="AQ31" s="17">
        <f t="shared" si="40"/>
        <v>43334</v>
      </c>
      <c r="AR31" s="18">
        <f>VLOOKUP(AQ31,'Net_Schedule &amp; Net_Actual'!$A$1:$C$2107,2,0)</f>
        <v>18747.082999999999</v>
      </c>
      <c r="AS31" s="18">
        <f>VLOOKUP(AQ31,'Net_Schedule &amp; Net_Actual'!$A$1:$C$2107,3,0)</f>
        <v>18905.091</v>
      </c>
      <c r="AT31" s="19">
        <f>[3]Summary!$K25</f>
        <v>31299.840000000062</v>
      </c>
      <c r="AU31" s="19">
        <f t="shared" si="12"/>
        <v>5280.0000000000109</v>
      </c>
      <c r="AV31" s="19">
        <f t="shared" si="13"/>
        <v>220.00000000000045</v>
      </c>
      <c r="AW31" s="19">
        <f t="shared" si="14"/>
        <v>4590.6432000000095</v>
      </c>
      <c r="AX31" s="19">
        <f>[3]Summary!$L25</f>
        <v>2752.56</v>
      </c>
      <c r="AZ31" s="16">
        <v>22</v>
      </c>
      <c r="BA31" s="17">
        <f t="shared" si="41"/>
        <v>43365</v>
      </c>
      <c r="BB31" s="18">
        <f>VLOOKUP(BA31,'Net_Schedule &amp; Net_Actual'!$A$1:$C$2107,2,0)</f>
        <v>18195.002</v>
      </c>
      <c r="BC31" s="18">
        <f>VLOOKUP(BA31,'Net_Schedule &amp; Net_Actual'!$A$1:$C$2107,3,0)</f>
        <v>18833.891</v>
      </c>
      <c r="BD31" s="19">
        <f>[3]Summary!$M25</f>
        <v>31299.840000000062</v>
      </c>
      <c r="BE31" s="19">
        <f t="shared" si="15"/>
        <v>5280.0000000000109</v>
      </c>
      <c r="BF31" s="19">
        <f t="shared" si="16"/>
        <v>220.00000000000045</v>
      </c>
      <c r="BG31" s="19">
        <f t="shared" si="17"/>
        <v>4590.6432000000095</v>
      </c>
      <c r="BH31" s="19">
        <f>[3]Summary!$N25</f>
        <v>2752.56</v>
      </c>
      <c r="BJ31" s="16">
        <v>22</v>
      </c>
      <c r="BK31" s="17">
        <f t="shared" si="42"/>
        <v>43395</v>
      </c>
      <c r="BL31" s="18">
        <f>VLOOKUP(BK31,'Net_Schedule &amp; Net_Actual'!$A$1:$C$2107,2,0)</f>
        <v>12732.263999999999</v>
      </c>
      <c r="BM31" s="18">
        <f>VLOOKUP(BK31,'Net_Schedule &amp; Net_Actual'!$A$1:$C$2107,3,0)</f>
        <v>12931.418</v>
      </c>
      <c r="BN31" s="19">
        <f>[3]Summary!$O25</f>
        <v>26083.200000000044</v>
      </c>
      <c r="BO31" s="19">
        <f t="shared" si="18"/>
        <v>4400.0000000000082</v>
      </c>
      <c r="BP31" s="19">
        <f t="shared" si="19"/>
        <v>183.33333333333368</v>
      </c>
      <c r="BQ31" s="19">
        <f t="shared" si="20"/>
        <v>3825.5360000000069</v>
      </c>
      <c r="BR31" s="19">
        <f>[3]Summary!$P25</f>
        <v>1864.214999999999</v>
      </c>
      <c r="BT31" s="16">
        <v>22</v>
      </c>
      <c r="BU31" s="17">
        <f t="shared" si="43"/>
        <v>43426</v>
      </c>
      <c r="BV31" s="18">
        <f>VLOOKUP(BU31,'Net_Schedule &amp; Net_Actual'!$A$1:$C$2107,2,0)</f>
        <v>8128.5230000000001</v>
      </c>
      <c r="BW31" s="18">
        <f>VLOOKUP(BU31,'Net_Schedule &amp; Net_Actual'!$A$1:$C$2107,3,0)</f>
        <v>7956.8</v>
      </c>
      <c r="BX31" s="19">
        <f>[3]Summary!$Q25</f>
        <v>31299.840000000062</v>
      </c>
      <c r="BY31" s="19">
        <f t="shared" si="21"/>
        <v>5280.0000000000109</v>
      </c>
      <c r="BZ31" s="19">
        <f t="shared" si="22"/>
        <v>220.00000000000045</v>
      </c>
      <c r="CA31" s="19">
        <f t="shared" si="23"/>
        <v>4590.6432000000095</v>
      </c>
      <c r="CB31" s="19">
        <f>[3]Summary!$R25</f>
        <v>1192.4275000000005</v>
      </c>
      <c r="CD31" s="16">
        <v>22</v>
      </c>
      <c r="CE31" s="17">
        <f t="shared" si="44"/>
        <v>43456</v>
      </c>
      <c r="CF31" s="18">
        <f>VLOOKUP(CE31,'Net_Schedule &amp; Net_Actual'!$A$1:$C$2107,2,0)</f>
        <v>5162.5420000000004</v>
      </c>
      <c r="CG31" s="18">
        <f>VLOOKUP(CE31,'Net_Schedule &amp; Net_Actual'!$A$1:$C$2107,3,0)</f>
        <v>5182.3999999999996</v>
      </c>
      <c r="CH31" s="19">
        <f>[3]Summary!$S25</f>
        <v>31299.840000000062</v>
      </c>
      <c r="CI31" s="19">
        <f t="shared" si="24"/>
        <v>5280.0000000000109</v>
      </c>
      <c r="CJ31" s="19">
        <f t="shared" si="25"/>
        <v>220.00000000000045</v>
      </c>
      <c r="CK31" s="19">
        <f t="shared" si="26"/>
        <v>4590.6432000000095</v>
      </c>
      <c r="CL31" s="19">
        <f>[3]Summary!$T25</f>
        <v>787.17250000000001</v>
      </c>
      <c r="CN31" s="16">
        <v>22</v>
      </c>
      <c r="CO31" s="17">
        <f t="shared" si="45"/>
        <v>43487</v>
      </c>
      <c r="CP31" s="18">
        <f>VLOOKUP(CO31,'Net_Schedule &amp; Net_Actual'!$A$1:$C$2107,2,0)</f>
        <v>5079.7879999999996</v>
      </c>
      <c r="CQ31" s="18">
        <f>VLOOKUP(CO31,'Net_Schedule &amp; Net_Actual'!$A$1:$C$2107,3,0)</f>
        <v>5043.4179999999997</v>
      </c>
      <c r="CR31" s="19">
        <f>[3]Summary!$U25</f>
        <v>31299.840000000062</v>
      </c>
      <c r="CS31" s="19">
        <f t="shared" si="27"/>
        <v>5280.0000000000109</v>
      </c>
      <c r="CT31" s="19">
        <f t="shared" si="28"/>
        <v>220.00000000000045</v>
      </c>
      <c r="CU31" s="19">
        <f t="shared" si="29"/>
        <v>4590.6432000000095</v>
      </c>
      <c r="CV31" s="19">
        <f>[3]Summary!$V25</f>
        <v>745.91250000000002</v>
      </c>
      <c r="CX31" s="16">
        <v>22</v>
      </c>
      <c r="CY31" s="17">
        <f t="shared" si="46"/>
        <v>43518</v>
      </c>
      <c r="CZ31" s="18">
        <f>VLOOKUP(CY31,'Net_Schedule &amp; Net_Actual'!$A$1:$C$2107,2,0)</f>
        <v>4735.9520000000002</v>
      </c>
      <c r="DA31" s="18">
        <f>VLOOKUP(CY31,'Net_Schedule &amp; Net_Actual'!$A$1:$C$2107,3,0)</f>
        <v>4694.3999999999996</v>
      </c>
      <c r="DB31" s="19">
        <f>[3]Summary!$W25</f>
        <v>31299.840000000062</v>
      </c>
      <c r="DC31" s="19">
        <f t="shared" si="30"/>
        <v>5280.0000000000109</v>
      </c>
      <c r="DD31" s="19">
        <f t="shared" si="31"/>
        <v>220.00000000000045</v>
      </c>
      <c r="DE31" s="19">
        <f t="shared" si="32"/>
        <v>4590.6432000000095</v>
      </c>
      <c r="DF31" s="19">
        <f>[3]Summary!$X25</f>
        <v>697.84</v>
      </c>
      <c r="DH31" s="16">
        <v>22</v>
      </c>
      <c r="DI31" s="17">
        <f t="shared" si="47"/>
        <v>43546</v>
      </c>
      <c r="DJ31" s="18">
        <f>VLOOKUP(DI31,'Net_Schedule &amp; Net_Actual'!$A$1:$C$2107,2,0)</f>
        <v>7548.7759999999998</v>
      </c>
      <c r="DK31" s="18">
        <f>VLOOKUP(DI31,'Net_Schedule &amp; Net_Actual'!$A$1:$C$2107,3,0)</f>
        <v>7316.8729999999996</v>
      </c>
      <c r="DL31" s="19">
        <f>[3]Summary!$Y25</f>
        <v>31299.840000000062</v>
      </c>
      <c r="DM31" s="19">
        <f t="shared" si="33"/>
        <v>5280.0000000000109</v>
      </c>
      <c r="DN31" s="19">
        <f t="shared" si="34"/>
        <v>220.00000000000045</v>
      </c>
      <c r="DO31" s="19">
        <f t="shared" si="35"/>
        <v>4590.6432000000095</v>
      </c>
      <c r="DP31" s="19">
        <f>[3]Summary!$Z25</f>
        <v>1110.9800000000007</v>
      </c>
    </row>
    <row r="32" spans="2:120" s="15" customFormat="1" ht="15.95" customHeight="1" x14ac:dyDescent="0.2">
      <c r="B32" s="16">
        <v>23</v>
      </c>
      <c r="C32" s="17">
        <f t="shared" si="36"/>
        <v>43213</v>
      </c>
      <c r="D32" s="18">
        <f>VLOOKUP(C32,'Net_Schedule &amp; Net_Actual'!$A$1:$C$2107,2,0)</f>
        <v>8751.77</v>
      </c>
      <c r="E32" s="18">
        <f>VLOOKUP(C32,'Net_Schedule &amp; Net_Actual'!$A$1:$C$2107,3,0)</f>
        <v>8795.3449999999993</v>
      </c>
      <c r="F32" s="19">
        <f>[3]Summary!$C26</f>
        <v>31299.840000000062</v>
      </c>
      <c r="G32" s="19">
        <f t="shared" si="0"/>
        <v>5280.0000000000109</v>
      </c>
      <c r="H32" s="19">
        <f t="shared" si="1"/>
        <v>220.00000000000045</v>
      </c>
      <c r="I32" s="19">
        <f t="shared" si="2"/>
        <v>4590.6432000000095</v>
      </c>
      <c r="J32" s="19">
        <f>[3]Summary!$D26</f>
        <v>1333.5324999999996</v>
      </c>
      <c r="L32" s="16">
        <v>23</v>
      </c>
      <c r="M32" s="17">
        <f t="shared" si="37"/>
        <v>43243</v>
      </c>
      <c r="N32" s="18">
        <f>VLOOKUP(M32,'Net_Schedule &amp; Net_Actual'!$A$1:$C$2107,2,0)</f>
        <v>15242.210999999999</v>
      </c>
      <c r="O32" s="18">
        <f>VLOOKUP(M32,'Net_Schedule &amp; Net_Actual'!$A$1:$C$2107,3,0)</f>
        <v>15299.054</v>
      </c>
      <c r="P32" s="19">
        <f>[3]Summary!$E26</f>
        <v>31299.840000000062</v>
      </c>
      <c r="Q32" s="19">
        <f t="shared" si="3"/>
        <v>5280.0000000000109</v>
      </c>
      <c r="R32" s="19">
        <f t="shared" si="4"/>
        <v>220.00000000000045</v>
      </c>
      <c r="S32" s="19">
        <f t="shared" si="5"/>
        <v>4590.6432000000095</v>
      </c>
      <c r="T32" s="19">
        <f>[3]Summary!$F26</f>
        <v>2185.5850000000014</v>
      </c>
      <c r="V32" s="16">
        <v>23</v>
      </c>
      <c r="W32" s="17">
        <f t="shared" si="38"/>
        <v>43274</v>
      </c>
      <c r="X32" s="18">
        <f>VLOOKUP(W32,'Net_Schedule &amp; Net_Actual'!$A$1:$C$2107,2,0)</f>
        <v>18765.224999999999</v>
      </c>
      <c r="Y32" s="18">
        <f>VLOOKUP(W32,'Net_Schedule &amp; Net_Actual'!$A$1:$C$2107,3,0)</f>
        <v>18766.835999999999</v>
      </c>
      <c r="Z32" s="19">
        <f>[3]Summary!$G26</f>
        <v>31299.840000000062</v>
      </c>
      <c r="AA32" s="19">
        <f t="shared" si="6"/>
        <v>5280.0000000000109</v>
      </c>
      <c r="AB32" s="19">
        <f t="shared" si="7"/>
        <v>220.00000000000045</v>
      </c>
      <c r="AC32" s="19">
        <f t="shared" si="8"/>
        <v>4590.6432000000095</v>
      </c>
      <c r="AD32" s="19">
        <f>[3]Summary!$H26</f>
        <v>2752.56</v>
      </c>
      <c r="AF32" s="16">
        <v>23</v>
      </c>
      <c r="AG32" s="17">
        <f t="shared" si="39"/>
        <v>43304</v>
      </c>
      <c r="AH32" s="18">
        <f>VLOOKUP(AG32,'Net_Schedule &amp; Net_Actual'!$A$1:$C$2107,2,0)</f>
        <v>16881.305</v>
      </c>
      <c r="AI32" s="18">
        <f>VLOOKUP(AG32,'Net_Schedule &amp; Net_Actual'!$A$1:$C$2107,3,0)</f>
        <v>17160.945</v>
      </c>
      <c r="AJ32" s="19">
        <f>[3]Summary!$I26</f>
        <v>31299.840000000062</v>
      </c>
      <c r="AK32" s="19">
        <f t="shared" si="9"/>
        <v>5280.0000000000109</v>
      </c>
      <c r="AL32" s="19">
        <f t="shared" si="10"/>
        <v>220.00000000000045</v>
      </c>
      <c r="AM32" s="19">
        <f t="shared" si="11"/>
        <v>4590.6432000000095</v>
      </c>
      <c r="AN32" s="19">
        <f>[3]Summary!$J26</f>
        <v>2752.56</v>
      </c>
      <c r="AP32" s="16">
        <v>23</v>
      </c>
      <c r="AQ32" s="17">
        <f t="shared" si="40"/>
        <v>43335</v>
      </c>
      <c r="AR32" s="18">
        <f>VLOOKUP(AQ32,'Net_Schedule &amp; Net_Actual'!$A$1:$C$2107,2,0)</f>
        <v>18765.636999999999</v>
      </c>
      <c r="AS32" s="18">
        <f>VLOOKUP(AQ32,'Net_Schedule &amp; Net_Actual'!$A$1:$C$2107,3,0)</f>
        <v>18905.744999999999</v>
      </c>
      <c r="AT32" s="19">
        <f>[3]Summary!$K26</f>
        <v>31299.840000000062</v>
      </c>
      <c r="AU32" s="19">
        <f t="shared" si="12"/>
        <v>5280.0000000000109</v>
      </c>
      <c r="AV32" s="19">
        <f t="shared" si="13"/>
        <v>220.00000000000045</v>
      </c>
      <c r="AW32" s="19">
        <f t="shared" si="14"/>
        <v>4590.6432000000095</v>
      </c>
      <c r="AX32" s="19">
        <f>[3]Summary!$L26</f>
        <v>2752.56</v>
      </c>
      <c r="AZ32" s="16">
        <v>23</v>
      </c>
      <c r="BA32" s="17">
        <f t="shared" si="41"/>
        <v>43366</v>
      </c>
      <c r="BB32" s="18">
        <f>VLOOKUP(BA32,'Net_Schedule &amp; Net_Actual'!$A$1:$C$2107,2,0)</f>
        <v>18375.792000000001</v>
      </c>
      <c r="BC32" s="18">
        <f>VLOOKUP(BA32,'Net_Schedule &amp; Net_Actual'!$A$1:$C$2107,3,0)</f>
        <v>18791.2</v>
      </c>
      <c r="BD32" s="19">
        <f>[3]Summary!$M26</f>
        <v>31299.840000000062</v>
      </c>
      <c r="BE32" s="19">
        <f t="shared" si="15"/>
        <v>5280.0000000000109</v>
      </c>
      <c r="BF32" s="19">
        <f t="shared" si="16"/>
        <v>220.00000000000045</v>
      </c>
      <c r="BG32" s="19">
        <f t="shared" si="17"/>
        <v>4590.6432000000095</v>
      </c>
      <c r="BH32" s="19">
        <f>[3]Summary!$N26</f>
        <v>2752.56</v>
      </c>
      <c r="BJ32" s="16">
        <v>23</v>
      </c>
      <c r="BK32" s="17">
        <f t="shared" si="42"/>
        <v>43396</v>
      </c>
      <c r="BL32" s="18">
        <f>VLOOKUP(BK32,'Net_Schedule &amp; Net_Actual'!$A$1:$C$2107,2,0)</f>
        <v>12173.123</v>
      </c>
      <c r="BM32" s="18">
        <f>VLOOKUP(BK32,'Net_Schedule &amp; Net_Actual'!$A$1:$C$2107,3,0)</f>
        <v>12560.654</v>
      </c>
      <c r="BN32" s="19">
        <f>[3]Summary!$O26</f>
        <v>26083.200000000044</v>
      </c>
      <c r="BO32" s="19">
        <f t="shared" si="18"/>
        <v>4400.0000000000082</v>
      </c>
      <c r="BP32" s="19">
        <f t="shared" si="19"/>
        <v>183.33333333333368</v>
      </c>
      <c r="BQ32" s="19">
        <f t="shared" si="20"/>
        <v>3825.5360000000069</v>
      </c>
      <c r="BR32" s="19">
        <f>[3]Summary!$P26</f>
        <v>1784.9000000000005</v>
      </c>
      <c r="BT32" s="16">
        <v>23</v>
      </c>
      <c r="BU32" s="17">
        <f t="shared" si="43"/>
        <v>43427</v>
      </c>
      <c r="BV32" s="18">
        <f>VLOOKUP(BU32,'Net_Schedule &amp; Net_Actual'!$A$1:$C$2107,2,0)</f>
        <v>8019.4579999999996</v>
      </c>
      <c r="BW32" s="18">
        <f>VLOOKUP(BU32,'Net_Schedule &amp; Net_Actual'!$A$1:$C$2107,3,0)</f>
        <v>8051.0540000000001</v>
      </c>
      <c r="BX32" s="19">
        <f>[3]Summary!$Q26</f>
        <v>31299.840000000062</v>
      </c>
      <c r="BY32" s="19">
        <f t="shared" si="21"/>
        <v>5280.0000000000109</v>
      </c>
      <c r="BZ32" s="19">
        <f t="shared" si="22"/>
        <v>220.00000000000045</v>
      </c>
      <c r="CA32" s="19">
        <f t="shared" si="23"/>
        <v>4590.6432000000095</v>
      </c>
      <c r="CB32" s="19">
        <f>[3]Summary!$R26</f>
        <v>1175.9400000000005</v>
      </c>
      <c r="CD32" s="16">
        <v>23</v>
      </c>
      <c r="CE32" s="17">
        <f t="shared" si="44"/>
        <v>43457</v>
      </c>
      <c r="CF32" s="18">
        <f>VLOOKUP(CE32,'Net_Schedule &amp; Net_Actual'!$A$1:$C$2107,2,0)</f>
        <v>4777.4759999999997</v>
      </c>
      <c r="CG32" s="18">
        <f>VLOOKUP(CE32,'Net_Schedule &amp; Net_Actual'!$A$1:$C$2107,3,0)</f>
        <v>4758.1819999999998</v>
      </c>
      <c r="CH32" s="19">
        <f>[3]Summary!$S26</f>
        <v>31299.840000000062</v>
      </c>
      <c r="CI32" s="19">
        <f t="shared" si="24"/>
        <v>5280.0000000000109</v>
      </c>
      <c r="CJ32" s="19">
        <f t="shared" si="25"/>
        <v>220.00000000000045</v>
      </c>
      <c r="CK32" s="19">
        <f t="shared" si="26"/>
        <v>4590.6432000000095</v>
      </c>
      <c r="CL32" s="19">
        <f>[3]Summary!$T26</f>
        <v>719.98000000000013</v>
      </c>
      <c r="CN32" s="16">
        <v>23</v>
      </c>
      <c r="CO32" s="17">
        <f t="shared" si="45"/>
        <v>43488</v>
      </c>
      <c r="CP32" s="18">
        <f>VLOOKUP(CO32,'Net_Schedule &amp; Net_Actual'!$A$1:$C$2107,2,0)</f>
        <v>4534.7879999999996</v>
      </c>
      <c r="CQ32" s="18">
        <f>VLOOKUP(CO32,'Net_Schedule &amp; Net_Actual'!$A$1:$C$2107,3,0)</f>
        <v>4508.6540000000005</v>
      </c>
      <c r="CR32" s="19">
        <f>[3]Summary!$U26</f>
        <v>31299.840000000062</v>
      </c>
      <c r="CS32" s="19">
        <f t="shared" si="27"/>
        <v>5280.0000000000109</v>
      </c>
      <c r="CT32" s="19">
        <f t="shared" si="28"/>
        <v>220.00000000000045</v>
      </c>
      <c r="CU32" s="19">
        <f t="shared" si="29"/>
        <v>4590.6432000000095</v>
      </c>
      <c r="CV32" s="19">
        <f>[3]Summary!$V26</f>
        <v>724.01750000000004</v>
      </c>
      <c r="CX32" s="16">
        <v>23</v>
      </c>
      <c r="CY32" s="17">
        <f t="shared" si="46"/>
        <v>43519</v>
      </c>
      <c r="CZ32" s="18">
        <f>VLOOKUP(CY32,'Net_Schedule &amp; Net_Actual'!$A$1:$C$2107,2,0)</f>
        <v>5234.3440000000001</v>
      </c>
      <c r="DA32" s="18">
        <f>VLOOKUP(CY32,'Net_Schedule &amp; Net_Actual'!$A$1:$C$2107,3,0)</f>
        <v>5194.8360000000002</v>
      </c>
      <c r="DB32" s="19">
        <f>[3]Summary!$W26</f>
        <v>31299.840000000062</v>
      </c>
      <c r="DC32" s="19">
        <f t="shared" si="30"/>
        <v>5280.0000000000109</v>
      </c>
      <c r="DD32" s="19">
        <f t="shared" si="31"/>
        <v>220.00000000000045</v>
      </c>
      <c r="DE32" s="19">
        <f t="shared" si="32"/>
        <v>4590.6432000000095</v>
      </c>
      <c r="DF32" s="19">
        <f>[3]Summary!$X26</f>
        <v>735.48000000000013</v>
      </c>
      <c r="DH32" s="16">
        <v>23</v>
      </c>
      <c r="DI32" s="17">
        <f t="shared" si="47"/>
        <v>43547</v>
      </c>
      <c r="DJ32" s="18">
        <f>VLOOKUP(DI32,'Net_Schedule &amp; Net_Actual'!$A$1:$C$2107,2,0)</f>
        <v>6053.3609999999999</v>
      </c>
      <c r="DK32" s="18">
        <f>VLOOKUP(DI32,'Net_Schedule &amp; Net_Actual'!$A$1:$C$2107,3,0)</f>
        <v>5894.7640000000001</v>
      </c>
      <c r="DL32" s="19">
        <f>[3]Summary!$Y26</f>
        <v>0</v>
      </c>
      <c r="DM32" s="19">
        <f t="shared" si="33"/>
        <v>0</v>
      </c>
      <c r="DN32" s="19">
        <f t="shared" si="34"/>
        <v>0</v>
      </c>
      <c r="DO32" s="19">
        <f t="shared" si="35"/>
        <v>0</v>
      </c>
      <c r="DP32" s="19">
        <f>[3]Summary!$Z26</f>
        <v>0</v>
      </c>
    </row>
    <row r="33" spans="2:124" s="15" customFormat="1" ht="15.95" customHeight="1" x14ac:dyDescent="0.2">
      <c r="B33" s="16">
        <v>24</v>
      </c>
      <c r="C33" s="17">
        <f t="shared" si="36"/>
        <v>43214</v>
      </c>
      <c r="D33" s="18">
        <f>VLOOKUP(C33,'Net_Schedule &amp; Net_Actual'!$A$1:$C$2107,2,0)</f>
        <v>9264.0030000000006</v>
      </c>
      <c r="E33" s="18">
        <f>VLOOKUP(C33,'Net_Schedule &amp; Net_Actual'!$A$1:$C$2107,3,0)</f>
        <v>9229.8179999999993</v>
      </c>
      <c r="F33" s="19">
        <f>[3]Summary!$C27</f>
        <v>31299.840000000062</v>
      </c>
      <c r="G33" s="19">
        <f t="shared" si="0"/>
        <v>5280.0000000000109</v>
      </c>
      <c r="H33" s="19">
        <f t="shared" si="1"/>
        <v>220.00000000000045</v>
      </c>
      <c r="I33" s="19">
        <f t="shared" si="2"/>
        <v>4590.6432000000095</v>
      </c>
      <c r="J33" s="19">
        <f>[3]Summary!$D27</f>
        <v>1380.9924999999994</v>
      </c>
      <c r="L33" s="16">
        <v>24</v>
      </c>
      <c r="M33" s="17">
        <f t="shared" si="37"/>
        <v>43244</v>
      </c>
      <c r="N33" s="18">
        <f>VLOOKUP(M33,'Net_Schedule &amp; Net_Actual'!$A$1:$C$2107,2,0)</f>
        <v>17813.507000000001</v>
      </c>
      <c r="O33" s="18">
        <f>VLOOKUP(M33,'Net_Schedule &amp; Net_Actual'!$A$1:$C$2107,3,0)</f>
        <v>18795.853999999999</v>
      </c>
      <c r="P33" s="19">
        <f>[3]Summary!$E27</f>
        <v>31299.840000000062</v>
      </c>
      <c r="Q33" s="19">
        <f t="shared" si="3"/>
        <v>5280.0000000000109</v>
      </c>
      <c r="R33" s="19">
        <f t="shared" si="4"/>
        <v>220.00000000000045</v>
      </c>
      <c r="S33" s="19">
        <f t="shared" si="5"/>
        <v>4590.6432000000095</v>
      </c>
      <c r="T33" s="19">
        <f>[3]Summary!$F27</f>
        <v>2418.590000000002</v>
      </c>
      <c r="V33" s="16">
        <v>24</v>
      </c>
      <c r="W33" s="17">
        <f t="shared" si="38"/>
        <v>43275</v>
      </c>
      <c r="X33" s="18">
        <f>VLOOKUP(W33,'Net_Schedule &amp; Net_Actual'!$A$1:$C$2107,2,0)</f>
        <v>18525.133999999998</v>
      </c>
      <c r="Y33" s="18">
        <f>VLOOKUP(W33,'Net_Schedule &amp; Net_Actual'!$A$1:$C$2107,3,0)</f>
        <v>18744.653999999999</v>
      </c>
      <c r="Z33" s="19">
        <f>[3]Summary!$G27</f>
        <v>31299.840000000062</v>
      </c>
      <c r="AA33" s="19">
        <f t="shared" si="6"/>
        <v>5280.0000000000109</v>
      </c>
      <c r="AB33" s="19">
        <f t="shared" si="7"/>
        <v>220.00000000000045</v>
      </c>
      <c r="AC33" s="19">
        <f t="shared" si="8"/>
        <v>4590.6432000000095</v>
      </c>
      <c r="AD33" s="19">
        <f>[3]Summary!$H27</f>
        <v>2752.56</v>
      </c>
      <c r="AF33" s="16">
        <v>24</v>
      </c>
      <c r="AG33" s="17">
        <f t="shared" si="39"/>
        <v>43305</v>
      </c>
      <c r="AH33" s="18">
        <f>VLOOKUP(AG33,'Net_Schedule &amp; Net_Actual'!$A$1:$C$2107,2,0)</f>
        <v>18766.136999999999</v>
      </c>
      <c r="AI33" s="18">
        <f>VLOOKUP(AG33,'Net_Schedule &amp; Net_Actual'!$A$1:$C$2107,3,0)</f>
        <v>18881.672999999999</v>
      </c>
      <c r="AJ33" s="19">
        <f>[3]Summary!$I27</f>
        <v>31299.840000000062</v>
      </c>
      <c r="AK33" s="19">
        <f t="shared" si="9"/>
        <v>5280.0000000000109</v>
      </c>
      <c r="AL33" s="19">
        <f t="shared" si="10"/>
        <v>220.00000000000045</v>
      </c>
      <c r="AM33" s="19">
        <f t="shared" si="11"/>
        <v>4590.6432000000095</v>
      </c>
      <c r="AN33" s="19">
        <f>[3]Summary!$J27</f>
        <v>2752.56</v>
      </c>
      <c r="AP33" s="16">
        <v>24</v>
      </c>
      <c r="AQ33" s="17">
        <f t="shared" si="40"/>
        <v>43336</v>
      </c>
      <c r="AR33" s="18">
        <f>VLOOKUP(AQ33,'Net_Schedule &amp; Net_Actual'!$A$1:$C$2107,2,0)</f>
        <v>18765.636999999999</v>
      </c>
      <c r="AS33" s="18">
        <f>VLOOKUP(AQ33,'Net_Schedule &amp; Net_Actual'!$A$1:$C$2107,3,0)</f>
        <v>18903.708999999999</v>
      </c>
      <c r="AT33" s="19">
        <f>[3]Summary!$K27</f>
        <v>31299.840000000062</v>
      </c>
      <c r="AU33" s="19">
        <f t="shared" si="12"/>
        <v>5280.0000000000109</v>
      </c>
      <c r="AV33" s="19">
        <f t="shared" si="13"/>
        <v>220.00000000000045</v>
      </c>
      <c r="AW33" s="19">
        <f t="shared" si="14"/>
        <v>4590.6432000000095</v>
      </c>
      <c r="AX33" s="19">
        <f>[3]Summary!$L27</f>
        <v>2752.56</v>
      </c>
      <c r="AZ33" s="16">
        <v>24</v>
      </c>
      <c r="BA33" s="17">
        <f t="shared" si="41"/>
        <v>43367</v>
      </c>
      <c r="BB33" s="18">
        <f>VLOOKUP(BA33,'Net_Schedule &amp; Net_Actual'!$A$1:$C$2107,2,0)</f>
        <v>18753.48</v>
      </c>
      <c r="BC33" s="18">
        <f>VLOOKUP(BA33,'Net_Schedule &amp; Net_Actual'!$A$1:$C$2107,3,0)</f>
        <v>19108.95</v>
      </c>
      <c r="BD33" s="19">
        <f>[3]Summary!$M27</f>
        <v>31299.840000000062</v>
      </c>
      <c r="BE33" s="19">
        <f t="shared" si="15"/>
        <v>5280.0000000000109</v>
      </c>
      <c r="BF33" s="19">
        <f t="shared" si="16"/>
        <v>220.00000000000045</v>
      </c>
      <c r="BG33" s="19">
        <f t="shared" si="17"/>
        <v>4590.6432000000095</v>
      </c>
      <c r="BH33" s="19">
        <f>[3]Summary!$N27</f>
        <v>2752.56</v>
      </c>
      <c r="BJ33" s="16">
        <v>24</v>
      </c>
      <c r="BK33" s="17">
        <f t="shared" si="42"/>
        <v>43397</v>
      </c>
      <c r="BL33" s="18">
        <f>VLOOKUP(BK33,'Net_Schedule &amp; Net_Actual'!$A$1:$C$2107,2,0)</f>
        <v>13694.848</v>
      </c>
      <c r="BM33" s="18">
        <f>VLOOKUP(BK33,'Net_Schedule &amp; Net_Actual'!$A$1:$C$2107,3,0)</f>
        <v>13645.963</v>
      </c>
      <c r="BN33" s="19">
        <f>[3]Summary!$O27</f>
        <v>26083.200000000044</v>
      </c>
      <c r="BO33" s="19">
        <f t="shared" si="18"/>
        <v>4400.0000000000082</v>
      </c>
      <c r="BP33" s="19">
        <f t="shared" si="19"/>
        <v>183.33333333333368</v>
      </c>
      <c r="BQ33" s="19">
        <f t="shared" si="20"/>
        <v>3825.5360000000069</v>
      </c>
      <c r="BR33" s="19">
        <f>[3]Summary!$P27</f>
        <v>2020.9299999999976</v>
      </c>
      <c r="BT33" s="16">
        <v>24</v>
      </c>
      <c r="BU33" s="17">
        <f t="shared" si="43"/>
        <v>43428</v>
      </c>
      <c r="BV33" s="18">
        <f>VLOOKUP(BU33,'Net_Schedule &amp; Net_Actual'!$A$1:$C$2107,2,0)</f>
        <v>7983.3789999999999</v>
      </c>
      <c r="BW33" s="18">
        <f>VLOOKUP(BU33,'Net_Schedule &amp; Net_Actual'!$A$1:$C$2107,3,0)</f>
        <v>8032.0730000000003</v>
      </c>
      <c r="BX33" s="19">
        <f>[3]Summary!$Q27</f>
        <v>31299.840000000062</v>
      </c>
      <c r="BY33" s="19">
        <f t="shared" si="21"/>
        <v>5280.0000000000109</v>
      </c>
      <c r="BZ33" s="19">
        <f t="shared" si="22"/>
        <v>220.00000000000045</v>
      </c>
      <c r="CA33" s="19">
        <f t="shared" si="23"/>
        <v>4590.6432000000095</v>
      </c>
      <c r="CB33" s="19">
        <f>[3]Summary!$R27</f>
        <v>1170.6450000000007</v>
      </c>
      <c r="CD33" s="16">
        <v>24</v>
      </c>
      <c r="CE33" s="17">
        <f t="shared" si="44"/>
        <v>43458</v>
      </c>
      <c r="CF33" s="18">
        <f>VLOOKUP(CE33,'Net_Schedule &amp; Net_Actual'!$A$1:$C$2107,2,0)</f>
        <v>6183.1880000000001</v>
      </c>
      <c r="CG33" s="18">
        <f>VLOOKUP(CE33,'Net_Schedule &amp; Net_Actual'!$A$1:$C$2107,3,0)</f>
        <v>6168.8729999999996</v>
      </c>
      <c r="CH33" s="19">
        <f>[3]Summary!$S27</f>
        <v>31299.840000000062</v>
      </c>
      <c r="CI33" s="19">
        <f t="shared" si="24"/>
        <v>5280.0000000000109</v>
      </c>
      <c r="CJ33" s="19">
        <f t="shared" si="25"/>
        <v>220.00000000000045</v>
      </c>
      <c r="CK33" s="19">
        <f t="shared" si="26"/>
        <v>4590.6432000000095</v>
      </c>
      <c r="CL33" s="19">
        <f>[3]Summary!$T27</f>
        <v>977.22999999999968</v>
      </c>
      <c r="CN33" s="16">
        <v>24</v>
      </c>
      <c r="CO33" s="17">
        <f t="shared" si="45"/>
        <v>43489</v>
      </c>
      <c r="CP33" s="18">
        <f>VLOOKUP(CO33,'Net_Schedule &amp; Net_Actual'!$A$1:$C$2107,2,0)</f>
        <v>4321.8050000000003</v>
      </c>
      <c r="CQ33" s="18">
        <f>VLOOKUP(CO33,'Net_Schedule &amp; Net_Actual'!$A$1:$C$2107,3,0)</f>
        <v>4315.2</v>
      </c>
      <c r="CR33" s="19">
        <f>[3]Summary!$U27</f>
        <v>31299.840000000062</v>
      </c>
      <c r="CS33" s="19">
        <f t="shared" si="27"/>
        <v>5280.0000000000109</v>
      </c>
      <c r="CT33" s="19">
        <f t="shared" si="28"/>
        <v>220.00000000000045</v>
      </c>
      <c r="CU33" s="19">
        <f t="shared" si="29"/>
        <v>4590.6432000000095</v>
      </c>
      <c r="CV33" s="19">
        <f>[3]Summary!$V27</f>
        <v>677.04500000000007</v>
      </c>
      <c r="CX33" s="16">
        <v>24</v>
      </c>
      <c r="CY33" s="17">
        <f t="shared" si="46"/>
        <v>43520</v>
      </c>
      <c r="CZ33" s="18">
        <f>VLOOKUP(CY33,'Net_Schedule &amp; Net_Actual'!$A$1:$C$2107,2,0)</f>
        <v>3389.8679999999999</v>
      </c>
      <c r="DA33" s="18">
        <f>VLOOKUP(CY33,'Net_Schedule &amp; Net_Actual'!$A$1:$C$2107,3,0)</f>
        <v>3373.018</v>
      </c>
      <c r="DB33" s="19">
        <f>[3]Summary!$W27</f>
        <v>31299.840000000062</v>
      </c>
      <c r="DC33" s="19">
        <f t="shared" si="30"/>
        <v>5280.0000000000109</v>
      </c>
      <c r="DD33" s="19">
        <f t="shared" si="31"/>
        <v>220.00000000000045</v>
      </c>
      <c r="DE33" s="19">
        <f t="shared" si="32"/>
        <v>4590.6432000000095</v>
      </c>
      <c r="DF33" s="19">
        <f>[3]Summary!$X27</f>
        <v>512.37</v>
      </c>
      <c r="DH33" s="16">
        <v>24</v>
      </c>
      <c r="DI33" s="17">
        <f t="shared" si="47"/>
        <v>43548</v>
      </c>
      <c r="DJ33" s="18">
        <f>VLOOKUP(DI33,'Net_Schedule &amp; Net_Actual'!$A$1:$C$2107,2,0)</f>
        <v>4860.9690000000001</v>
      </c>
      <c r="DK33" s="18">
        <f>VLOOKUP(DI33,'Net_Schedule &amp; Net_Actual'!$A$1:$C$2107,3,0)</f>
        <v>4820.7269999999999</v>
      </c>
      <c r="DL33" s="19">
        <f>[3]Summary!$Y27</f>
        <v>31299.840000000062</v>
      </c>
      <c r="DM33" s="19">
        <f t="shared" si="33"/>
        <v>5280.0000000000109</v>
      </c>
      <c r="DN33" s="19">
        <f t="shared" si="34"/>
        <v>220.00000000000045</v>
      </c>
      <c r="DO33" s="19">
        <f t="shared" si="35"/>
        <v>4590.6432000000095</v>
      </c>
      <c r="DP33" s="19">
        <f>[3]Summary!$Z27</f>
        <v>888.76749999999993</v>
      </c>
    </row>
    <row r="34" spans="2:124" s="15" customFormat="1" ht="15.95" customHeight="1" x14ac:dyDescent="0.2">
      <c r="B34" s="16">
        <v>25</v>
      </c>
      <c r="C34" s="17">
        <f t="shared" si="36"/>
        <v>43215</v>
      </c>
      <c r="D34" s="18">
        <f>VLOOKUP(C34,'Net_Schedule &amp; Net_Actual'!$A$1:$C$2107,2,0)</f>
        <v>6340.6019999999999</v>
      </c>
      <c r="E34" s="18">
        <f>VLOOKUP(C34,'Net_Schedule &amp; Net_Actual'!$A$1:$C$2107,3,0)</f>
        <v>6303.6360000000004</v>
      </c>
      <c r="F34" s="19">
        <f>[3]Summary!$C28</f>
        <v>31299.840000000062</v>
      </c>
      <c r="G34" s="19">
        <f t="shared" si="0"/>
        <v>5280.0000000000109</v>
      </c>
      <c r="H34" s="19">
        <f t="shared" si="1"/>
        <v>220.00000000000045</v>
      </c>
      <c r="I34" s="19">
        <f t="shared" si="2"/>
        <v>4590.6432000000095</v>
      </c>
      <c r="J34" s="19">
        <f>[3]Summary!$D28</f>
        <v>961.16999999999962</v>
      </c>
      <c r="L34" s="16">
        <v>25</v>
      </c>
      <c r="M34" s="17">
        <f t="shared" si="37"/>
        <v>43245</v>
      </c>
      <c r="N34" s="18">
        <f>VLOOKUP(M34,'Net_Schedule &amp; Net_Actual'!$A$1:$C$2107,2,0)</f>
        <v>19618.16</v>
      </c>
      <c r="O34" s="18">
        <f>VLOOKUP(M34,'Net_Schedule &amp; Net_Actual'!$A$1:$C$2107,3,0)</f>
        <v>20322.182000000001</v>
      </c>
      <c r="P34" s="19">
        <f>[3]Summary!$E28</f>
        <v>31299.840000000062</v>
      </c>
      <c r="Q34" s="19">
        <f t="shared" si="3"/>
        <v>5280.0000000000109</v>
      </c>
      <c r="R34" s="19">
        <f t="shared" si="4"/>
        <v>220.00000000000045</v>
      </c>
      <c r="S34" s="19">
        <f t="shared" si="5"/>
        <v>4590.6432000000095</v>
      </c>
      <c r="T34" s="19">
        <f>[3]Summary!$F28</f>
        <v>2751.1199999999967</v>
      </c>
      <c r="V34" s="16">
        <v>25</v>
      </c>
      <c r="W34" s="17">
        <f t="shared" si="38"/>
        <v>43276</v>
      </c>
      <c r="X34" s="18">
        <f>VLOOKUP(W34,'Net_Schedule &amp; Net_Actual'!$A$1:$C$2107,2,0)</f>
        <v>18767.572</v>
      </c>
      <c r="Y34" s="18">
        <f>VLOOKUP(W34,'Net_Schedule &amp; Net_Actual'!$A$1:$C$2107,3,0)</f>
        <v>18767.781999999999</v>
      </c>
      <c r="Z34" s="19">
        <f>[3]Summary!$G28</f>
        <v>31299.840000000062</v>
      </c>
      <c r="AA34" s="19">
        <f t="shared" si="6"/>
        <v>5280.0000000000109</v>
      </c>
      <c r="AB34" s="19">
        <f t="shared" si="7"/>
        <v>220.00000000000045</v>
      </c>
      <c r="AC34" s="19">
        <f t="shared" si="8"/>
        <v>4590.6432000000095</v>
      </c>
      <c r="AD34" s="19">
        <f>[3]Summary!$H28</f>
        <v>2752.56</v>
      </c>
      <c r="AF34" s="16">
        <v>25</v>
      </c>
      <c r="AG34" s="17">
        <f t="shared" si="39"/>
        <v>43306</v>
      </c>
      <c r="AH34" s="18">
        <f>VLOOKUP(AG34,'Net_Schedule &amp; Net_Actual'!$A$1:$C$2107,2,0)</f>
        <v>18751.556</v>
      </c>
      <c r="AI34" s="18">
        <f>VLOOKUP(AG34,'Net_Schedule &amp; Net_Actual'!$A$1:$C$2107,3,0)</f>
        <v>18908.653999999999</v>
      </c>
      <c r="AJ34" s="19">
        <f>[3]Summary!$I28</f>
        <v>31299.840000000062</v>
      </c>
      <c r="AK34" s="19">
        <f t="shared" si="9"/>
        <v>5280.0000000000109</v>
      </c>
      <c r="AL34" s="19">
        <f t="shared" si="10"/>
        <v>220.00000000000045</v>
      </c>
      <c r="AM34" s="19">
        <f t="shared" si="11"/>
        <v>4590.6432000000095</v>
      </c>
      <c r="AN34" s="19">
        <f>[3]Summary!$J28</f>
        <v>2752.56</v>
      </c>
      <c r="AP34" s="16">
        <v>25</v>
      </c>
      <c r="AQ34" s="17">
        <f t="shared" si="40"/>
        <v>43337</v>
      </c>
      <c r="AR34" s="18">
        <f>VLOOKUP(AQ34,'Net_Schedule &amp; Net_Actual'!$A$1:$C$2107,2,0)</f>
        <v>18762.488000000001</v>
      </c>
      <c r="AS34" s="18">
        <f>VLOOKUP(AQ34,'Net_Schedule &amp; Net_Actual'!$A$1:$C$2107,3,0)</f>
        <v>18899.635999999999</v>
      </c>
      <c r="AT34" s="19">
        <f>[3]Summary!$K28</f>
        <v>31299.840000000062</v>
      </c>
      <c r="AU34" s="19">
        <f t="shared" si="12"/>
        <v>5280.0000000000109</v>
      </c>
      <c r="AV34" s="19">
        <f t="shared" si="13"/>
        <v>220.00000000000045</v>
      </c>
      <c r="AW34" s="19">
        <f t="shared" si="14"/>
        <v>4590.6432000000095</v>
      </c>
      <c r="AX34" s="19">
        <f>[3]Summary!$L28</f>
        <v>2752.56</v>
      </c>
      <c r="AZ34" s="16">
        <v>25</v>
      </c>
      <c r="BA34" s="17">
        <f t="shared" si="41"/>
        <v>43368</v>
      </c>
      <c r="BB34" s="18">
        <f>VLOOKUP(BA34,'Net_Schedule &amp; Net_Actual'!$A$1:$C$2107,2,0)</f>
        <v>18731.169999999998</v>
      </c>
      <c r="BC34" s="18">
        <f>VLOOKUP(BA34,'Net_Schedule &amp; Net_Actual'!$A$1:$C$2107,3,0)</f>
        <v>19587.849999999999</v>
      </c>
      <c r="BD34" s="19">
        <f>[3]Summary!$M28</f>
        <v>31299.840000000062</v>
      </c>
      <c r="BE34" s="19">
        <f t="shared" si="15"/>
        <v>5280.0000000000109</v>
      </c>
      <c r="BF34" s="19">
        <f t="shared" si="16"/>
        <v>220.00000000000045</v>
      </c>
      <c r="BG34" s="19">
        <f t="shared" si="17"/>
        <v>4590.6432000000095</v>
      </c>
      <c r="BH34" s="19">
        <f>[3]Summary!$N28</f>
        <v>2752.56</v>
      </c>
      <c r="BJ34" s="16">
        <v>25</v>
      </c>
      <c r="BK34" s="17">
        <f t="shared" si="42"/>
        <v>43398</v>
      </c>
      <c r="BL34" s="18">
        <f>VLOOKUP(BK34,'Net_Schedule &amp; Net_Actual'!$A$1:$C$2107,2,0)</f>
        <v>12479.258</v>
      </c>
      <c r="BM34" s="18">
        <f>VLOOKUP(BK34,'Net_Schedule &amp; Net_Actual'!$A$1:$C$2107,3,0)</f>
        <v>12153.163</v>
      </c>
      <c r="BN34" s="19">
        <f>[3]Summary!$O28</f>
        <v>26083.200000000044</v>
      </c>
      <c r="BO34" s="19">
        <f t="shared" si="18"/>
        <v>4400.0000000000082</v>
      </c>
      <c r="BP34" s="19">
        <f t="shared" si="19"/>
        <v>183.33333333333368</v>
      </c>
      <c r="BQ34" s="19">
        <f t="shared" si="20"/>
        <v>3825.5360000000069</v>
      </c>
      <c r="BR34" s="19">
        <f>[3]Summary!$P28</f>
        <v>1830.1924999999978</v>
      </c>
      <c r="BT34" s="16">
        <v>25</v>
      </c>
      <c r="BU34" s="17">
        <f t="shared" si="43"/>
        <v>43429</v>
      </c>
      <c r="BV34" s="18">
        <f>VLOOKUP(BU34,'Net_Schedule &amp; Net_Actual'!$A$1:$C$2107,2,0)</f>
        <v>8075.6620000000003</v>
      </c>
      <c r="BW34" s="18">
        <f>VLOOKUP(BU34,'Net_Schedule &amp; Net_Actual'!$A$1:$C$2107,3,0)</f>
        <v>7637.0910000000003</v>
      </c>
      <c r="BX34" s="19">
        <f>[3]Summary!$Q28</f>
        <v>31299.840000000062</v>
      </c>
      <c r="BY34" s="19">
        <f t="shared" si="21"/>
        <v>5280.0000000000109</v>
      </c>
      <c r="BZ34" s="19">
        <f t="shared" si="22"/>
        <v>220.00000000000045</v>
      </c>
      <c r="CA34" s="19">
        <f t="shared" si="23"/>
        <v>4590.6432000000095</v>
      </c>
      <c r="CB34" s="19">
        <f>[3]Summary!$R28</f>
        <v>1184.4025000000004</v>
      </c>
      <c r="CD34" s="16">
        <v>25</v>
      </c>
      <c r="CE34" s="17">
        <f t="shared" si="44"/>
        <v>43459</v>
      </c>
      <c r="CF34" s="18">
        <f>VLOOKUP(CE34,'Net_Schedule &amp; Net_Actual'!$A$1:$C$2107,2,0)</f>
        <v>5804.7539999999999</v>
      </c>
      <c r="CG34" s="18">
        <f>VLOOKUP(CE34,'Net_Schedule &amp; Net_Actual'!$A$1:$C$2107,3,0)</f>
        <v>5824.2179999999998</v>
      </c>
      <c r="CH34" s="19">
        <f>[3]Summary!$S28</f>
        <v>31299.840000000062</v>
      </c>
      <c r="CI34" s="19">
        <f t="shared" si="24"/>
        <v>5280.0000000000109</v>
      </c>
      <c r="CJ34" s="19">
        <f t="shared" si="25"/>
        <v>220.00000000000045</v>
      </c>
      <c r="CK34" s="19">
        <f t="shared" si="26"/>
        <v>4590.6432000000095</v>
      </c>
      <c r="CL34" s="19">
        <f>[3]Summary!$T28</f>
        <v>865.36999999999989</v>
      </c>
      <c r="CN34" s="16">
        <v>25</v>
      </c>
      <c r="CO34" s="17">
        <f t="shared" si="45"/>
        <v>43490</v>
      </c>
      <c r="CP34" s="18">
        <f>VLOOKUP(CO34,'Net_Schedule &amp; Net_Actual'!$A$1:$C$2107,2,0)</f>
        <v>4814.3980000000001</v>
      </c>
      <c r="CQ34" s="18">
        <f>VLOOKUP(CO34,'Net_Schedule &amp; Net_Actual'!$A$1:$C$2107,3,0)</f>
        <v>4796.2179999999998</v>
      </c>
      <c r="CR34" s="19">
        <f>[3]Summary!$U28</f>
        <v>31299.840000000062</v>
      </c>
      <c r="CS34" s="19">
        <f t="shared" si="27"/>
        <v>5280.0000000000109</v>
      </c>
      <c r="CT34" s="19">
        <f t="shared" si="28"/>
        <v>220.00000000000045</v>
      </c>
      <c r="CU34" s="19">
        <f t="shared" si="29"/>
        <v>4590.6432000000095</v>
      </c>
      <c r="CV34" s="19">
        <f>[3]Summary!$V28</f>
        <v>740.4325</v>
      </c>
      <c r="CX34" s="16">
        <v>25</v>
      </c>
      <c r="CY34" s="17">
        <f t="shared" si="46"/>
        <v>43521</v>
      </c>
      <c r="CZ34" s="18">
        <f>VLOOKUP(CY34,'Net_Schedule &amp; Net_Actual'!$A$1:$C$2107,2,0)</f>
        <v>4810.1629999999996</v>
      </c>
      <c r="DA34" s="18">
        <f>VLOOKUP(CY34,'Net_Schedule &amp; Net_Actual'!$A$1:$C$2107,3,0)</f>
        <v>4813.3819999999996</v>
      </c>
      <c r="DB34" s="19">
        <f>[3]Summary!$W28</f>
        <v>31299.840000000062</v>
      </c>
      <c r="DC34" s="19">
        <f t="shared" si="30"/>
        <v>5280.0000000000109</v>
      </c>
      <c r="DD34" s="19">
        <f t="shared" si="31"/>
        <v>220.00000000000045</v>
      </c>
      <c r="DE34" s="19">
        <f t="shared" si="32"/>
        <v>4590.6432000000095</v>
      </c>
      <c r="DF34" s="19">
        <f>[3]Summary!$X28</f>
        <v>729.36249999999984</v>
      </c>
      <c r="DH34" s="16">
        <v>25</v>
      </c>
      <c r="DI34" s="17">
        <f t="shared" si="47"/>
        <v>43549</v>
      </c>
      <c r="DJ34" s="18">
        <f>VLOOKUP(DI34,'Net_Schedule &amp; Net_Actual'!$A$1:$C$2107,2,0)</f>
        <v>6931.7179999999998</v>
      </c>
      <c r="DK34" s="18">
        <f>VLOOKUP(DI34,'Net_Schedule &amp; Net_Actual'!$A$1:$C$2107,3,0)</f>
        <v>6880.2179999999998</v>
      </c>
      <c r="DL34" s="19">
        <f>[3]Summary!$Y28</f>
        <v>31299.840000000062</v>
      </c>
      <c r="DM34" s="19">
        <f t="shared" si="33"/>
        <v>5280.0000000000109</v>
      </c>
      <c r="DN34" s="19">
        <f t="shared" si="34"/>
        <v>220.00000000000045</v>
      </c>
      <c r="DO34" s="19">
        <f t="shared" si="35"/>
        <v>4590.6432000000095</v>
      </c>
      <c r="DP34" s="19">
        <f>[3]Summary!$Z28</f>
        <v>990.88250000000039</v>
      </c>
    </row>
    <row r="35" spans="2:124" s="15" customFormat="1" ht="15.95" customHeight="1" x14ac:dyDescent="0.2">
      <c r="B35" s="16">
        <v>26</v>
      </c>
      <c r="C35" s="17">
        <f t="shared" si="36"/>
        <v>43216</v>
      </c>
      <c r="D35" s="18">
        <f>VLOOKUP(C35,'Net_Schedule &amp; Net_Actual'!$A$1:$C$2107,2,0)</f>
        <v>7540.5119999999997</v>
      </c>
      <c r="E35" s="18">
        <f>VLOOKUP(C35,'Net_Schedule &amp; Net_Actual'!$A$1:$C$2107,3,0)</f>
        <v>7427.9269999999997</v>
      </c>
      <c r="F35" s="19">
        <f>[3]Summary!$C29</f>
        <v>31299.840000000062</v>
      </c>
      <c r="G35" s="19">
        <f t="shared" si="0"/>
        <v>5280.0000000000109</v>
      </c>
      <c r="H35" s="19">
        <f t="shared" si="1"/>
        <v>220.00000000000045</v>
      </c>
      <c r="I35" s="19">
        <f t="shared" si="2"/>
        <v>4590.6432000000095</v>
      </c>
      <c r="J35" s="19">
        <f>[3]Summary!$D29</f>
        <v>1129.9874999999995</v>
      </c>
      <c r="L35" s="16">
        <v>26</v>
      </c>
      <c r="M35" s="17">
        <f t="shared" si="37"/>
        <v>43246</v>
      </c>
      <c r="N35" s="18">
        <f>VLOOKUP(M35,'Net_Schedule &amp; Net_Actual'!$A$1:$C$2107,2,0)</f>
        <v>17765.282999999999</v>
      </c>
      <c r="O35" s="18">
        <f>VLOOKUP(M35,'Net_Schedule &amp; Net_Actual'!$A$1:$C$2107,3,0)</f>
        <v>19018.762999999999</v>
      </c>
      <c r="P35" s="19">
        <f>[3]Summary!$E29</f>
        <v>31299.840000000062</v>
      </c>
      <c r="Q35" s="19">
        <f t="shared" si="3"/>
        <v>5280.0000000000109</v>
      </c>
      <c r="R35" s="19">
        <f t="shared" si="4"/>
        <v>220.00000000000045</v>
      </c>
      <c r="S35" s="19">
        <f t="shared" si="5"/>
        <v>4590.6432000000095</v>
      </c>
      <c r="T35" s="19">
        <f>[3]Summary!$F29</f>
        <v>2751.1199999999967</v>
      </c>
      <c r="V35" s="16">
        <v>26</v>
      </c>
      <c r="W35" s="17">
        <f t="shared" si="38"/>
        <v>43277</v>
      </c>
      <c r="X35" s="18">
        <f>VLOOKUP(W35,'Net_Schedule &amp; Net_Actual'!$A$1:$C$2107,2,0)</f>
        <v>18742.352999999999</v>
      </c>
      <c r="Y35" s="18">
        <f>VLOOKUP(W35,'Net_Schedule &amp; Net_Actual'!$A$1:$C$2107,3,0)</f>
        <v>18766.400000000001</v>
      </c>
      <c r="Z35" s="19">
        <f>[3]Summary!$G29</f>
        <v>31299.840000000062</v>
      </c>
      <c r="AA35" s="19">
        <f t="shared" si="6"/>
        <v>5280.0000000000109</v>
      </c>
      <c r="AB35" s="19">
        <f t="shared" si="7"/>
        <v>220.00000000000045</v>
      </c>
      <c r="AC35" s="19">
        <f t="shared" si="8"/>
        <v>4590.6432000000095</v>
      </c>
      <c r="AD35" s="19">
        <f>[3]Summary!$H29</f>
        <v>2751.8399999999974</v>
      </c>
      <c r="AF35" s="16">
        <v>26</v>
      </c>
      <c r="AG35" s="17">
        <f t="shared" si="39"/>
        <v>43307</v>
      </c>
      <c r="AH35" s="18">
        <f>VLOOKUP(AG35,'Net_Schedule &amp; Net_Actual'!$A$1:$C$2107,2,0)</f>
        <v>18763.767</v>
      </c>
      <c r="AI35" s="18">
        <f>VLOOKUP(AG35,'Net_Schedule &amp; Net_Actual'!$A$1:$C$2107,3,0)</f>
        <v>18910.835999999999</v>
      </c>
      <c r="AJ35" s="19">
        <f>[3]Summary!$I29</f>
        <v>31299.840000000062</v>
      </c>
      <c r="AK35" s="19">
        <f t="shared" si="9"/>
        <v>5280.0000000000109</v>
      </c>
      <c r="AL35" s="19">
        <f t="shared" si="10"/>
        <v>220.00000000000045</v>
      </c>
      <c r="AM35" s="19">
        <f t="shared" si="11"/>
        <v>4590.6432000000095</v>
      </c>
      <c r="AN35" s="19">
        <f>[3]Summary!$J29</f>
        <v>2752.56</v>
      </c>
      <c r="AP35" s="16">
        <v>26</v>
      </c>
      <c r="AQ35" s="17">
        <f t="shared" si="40"/>
        <v>43338</v>
      </c>
      <c r="AR35" s="18">
        <f>VLOOKUP(AQ35,'Net_Schedule &amp; Net_Actual'!$A$1:$C$2107,2,0)</f>
        <v>21804.213</v>
      </c>
      <c r="AS35" s="18">
        <f>VLOOKUP(AQ35,'Net_Schedule &amp; Net_Actual'!$A$1:$C$2107,3,0)</f>
        <v>22700.218000000001</v>
      </c>
      <c r="AT35" s="19">
        <f>[3]Summary!$K29</f>
        <v>31299.840000000062</v>
      </c>
      <c r="AU35" s="19">
        <f t="shared" si="12"/>
        <v>5280.0000000000109</v>
      </c>
      <c r="AV35" s="19">
        <f t="shared" si="13"/>
        <v>220.00000000000045</v>
      </c>
      <c r="AW35" s="19">
        <f t="shared" si="14"/>
        <v>4590.6432000000095</v>
      </c>
      <c r="AX35" s="19">
        <f>[3]Summary!$L29</f>
        <v>3232.2600000000029</v>
      </c>
      <c r="AZ35" s="16">
        <v>26</v>
      </c>
      <c r="BA35" s="17">
        <f t="shared" si="41"/>
        <v>43369</v>
      </c>
      <c r="BB35" s="18">
        <f>VLOOKUP(BA35,'Net_Schedule &amp; Net_Actual'!$A$1:$C$2107,2,0)</f>
        <v>22236.37</v>
      </c>
      <c r="BC35" s="18">
        <f>VLOOKUP(BA35,'Net_Schedule &amp; Net_Actual'!$A$1:$C$2107,3,0)</f>
        <v>23483.200000000001</v>
      </c>
      <c r="BD35" s="19">
        <f>[3]Summary!$M29</f>
        <v>31299.840000000062</v>
      </c>
      <c r="BE35" s="19">
        <f t="shared" si="15"/>
        <v>5280.0000000000109</v>
      </c>
      <c r="BF35" s="19">
        <f t="shared" si="16"/>
        <v>220.00000000000045</v>
      </c>
      <c r="BG35" s="19">
        <f t="shared" si="17"/>
        <v>4590.6432000000095</v>
      </c>
      <c r="BH35" s="19">
        <f>[3]Summary!$N29</f>
        <v>2752.56</v>
      </c>
      <c r="BJ35" s="16">
        <v>26</v>
      </c>
      <c r="BK35" s="17">
        <f t="shared" si="42"/>
        <v>43399</v>
      </c>
      <c r="BL35" s="18">
        <f>VLOOKUP(BK35,'Net_Schedule &amp; Net_Actual'!$A$1:$C$2107,2,0)</f>
        <v>12108.432000000001</v>
      </c>
      <c r="BM35" s="18">
        <f>VLOOKUP(BK35,'Net_Schedule &amp; Net_Actual'!$A$1:$C$2107,3,0)</f>
        <v>11794.182000000001</v>
      </c>
      <c r="BN35" s="19">
        <f>[3]Summary!$O29</f>
        <v>31299.840000000062</v>
      </c>
      <c r="BO35" s="19">
        <f t="shared" si="18"/>
        <v>5280.0000000000109</v>
      </c>
      <c r="BP35" s="19">
        <f t="shared" si="19"/>
        <v>220.00000000000045</v>
      </c>
      <c r="BQ35" s="19">
        <f t="shared" si="20"/>
        <v>4590.6432000000095</v>
      </c>
      <c r="BR35" s="19">
        <f>[3]Summary!$P29</f>
        <v>1784.1949999999979</v>
      </c>
      <c r="BT35" s="16">
        <v>26</v>
      </c>
      <c r="BU35" s="17">
        <f t="shared" si="43"/>
        <v>43430</v>
      </c>
      <c r="BV35" s="18">
        <f>VLOOKUP(BU35,'Net_Schedule &amp; Net_Actual'!$A$1:$C$2107,2,0)</f>
        <v>7648.674</v>
      </c>
      <c r="BW35" s="18">
        <f>VLOOKUP(BU35,'Net_Schedule &amp; Net_Actual'!$A$1:$C$2107,3,0)</f>
        <v>7485.6729999999998</v>
      </c>
      <c r="BX35" s="19">
        <f>[3]Summary!$Q29</f>
        <v>31299.840000000062</v>
      </c>
      <c r="BY35" s="19">
        <f t="shared" si="21"/>
        <v>5280.0000000000109</v>
      </c>
      <c r="BZ35" s="19">
        <f t="shared" si="22"/>
        <v>220.00000000000045</v>
      </c>
      <c r="CA35" s="19">
        <f t="shared" si="23"/>
        <v>4590.6432000000095</v>
      </c>
      <c r="CB35" s="19">
        <f>[3]Summary!$R29</f>
        <v>1123.08</v>
      </c>
      <c r="CD35" s="16">
        <v>26</v>
      </c>
      <c r="CE35" s="17">
        <f t="shared" si="44"/>
        <v>43460</v>
      </c>
      <c r="CF35" s="18">
        <f>VLOOKUP(CE35,'Net_Schedule &amp; Net_Actual'!$A$1:$C$2107,2,0)</f>
        <v>5210.2420000000002</v>
      </c>
      <c r="CG35" s="18">
        <f>VLOOKUP(CE35,'Net_Schedule &amp; Net_Actual'!$A$1:$C$2107,3,0)</f>
        <v>5140.509</v>
      </c>
      <c r="CH35" s="19">
        <f>[3]Summary!$S29</f>
        <v>31299.840000000062</v>
      </c>
      <c r="CI35" s="19">
        <f t="shared" si="24"/>
        <v>5280.0000000000109</v>
      </c>
      <c r="CJ35" s="19">
        <f t="shared" si="25"/>
        <v>220.00000000000045</v>
      </c>
      <c r="CK35" s="19">
        <f t="shared" si="26"/>
        <v>4590.6432000000095</v>
      </c>
      <c r="CL35" s="19">
        <f>[3]Summary!$T29</f>
        <v>811.35999999999956</v>
      </c>
      <c r="CN35" s="16">
        <v>26</v>
      </c>
      <c r="CO35" s="17">
        <f t="shared" si="45"/>
        <v>43491</v>
      </c>
      <c r="CP35" s="18">
        <f>VLOOKUP(CO35,'Net_Schedule &amp; Net_Actual'!$A$1:$C$2107,2,0)</f>
        <v>4283.7240000000002</v>
      </c>
      <c r="CQ35" s="18">
        <f>VLOOKUP(CO35,'Net_Schedule &amp; Net_Actual'!$A$1:$C$2107,3,0)</f>
        <v>4215.4179999999997</v>
      </c>
      <c r="CR35" s="19">
        <f>[3]Summary!$U29</f>
        <v>31299.840000000062</v>
      </c>
      <c r="CS35" s="19">
        <f t="shared" si="27"/>
        <v>5280.0000000000109</v>
      </c>
      <c r="CT35" s="19">
        <f t="shared" si="28"/>
        <v>220.00000000000045</v>
      </c>
      <c r="CU35" s="19">
        <f t="shared" si="29"/>
        <v>4590.6432000000095</v>
      </c>
      <c r="CV35" s="19">
        <f>[3]Summary!$V29</f>
        <v>671.63250000000005</v>
      </c>
      <c r="CX35" s="16">
        <v>26</v>
      </c>
      <c r="CY35" s="17">
        <f t="shared" si="46"/>
        <v>43522</v>
      </c>
      <c r="CZ35" s="18">
        <f>VLOOKUP(CY35,'Net_Schedule &amp; Net_Actual'!$A$1:$C$2107,2,0)</f>
        <v>5435.6019999999999</v>
      </c>
      <c r="DA35" s="18">
        <f>VLOOKUP(CY35,'Net_Schedule &amp; Net_Actual'!$A$1:$C$2107,3,0)</f>
        <v>5432.509</v>
      </c>
      <c r="DB35" s="19">
        <f>[3]Summary!$W29</f>
        <v>31299.840000000062</v>
      </c>
      <c r="DC35" s="19">
        <f t="shared" si="30"/>
        <v>5280.0000000000109</v>
      </c>
      <c r="DD35" s="19">
        <f t="shared" si="31"/>
        <v>220.00000000000045</v>
      </c>
      <c r="DE35" s="19">
        <f t="shared" si="32"/>
        <v>4590.6432000000095</v>
      </c>
      <c r="DF35" s="19">
        <f>[3]Summary!$X29</f>
        <v>729.36249999999984</v>
      </c>
      <c r="DH35" s="16">
        <v>26</v>
      </c>
      <c r="DI35" s="17">
        <f t="shared" si="47"/>
        <v>43550</v>
      </c>
      <c r="DJ35" s="18">
        <f>VLOOKUP(DI35,'Net_Schedule &amp; Net_Actual'!$A$1:$C$2107,2,0)</f>
        <v>11097.368</v>
      </c>
      <c r="DK35" s="18">
        <f>VLOOKUP(DI35,'Net_Schedule &amp; Net_Actual'!$A$1:$C$2107,3,0)</f>
        <v>11318.4</v>
      </c>
      <c r="DL35" s="19">
        <f>[3]Summary!$Y29</f>
        <v>31299.840000000062</v>
      </c>
      <c r="DM35" s="19">
        <f t="shared" si="33"/>
        <v>5280.0000000000109</v>
      </c>
      <c r="DN35" s="19">
        <f t="shared" si="34"/>
        <v>220.00000000000045</v>
      </c>
      <c r="DO35" s="19">
        <f t="shared" si="35"/>
        <v>4590.6432000000095</v>
      </c>
      <c r="DP35" s="19">
        <f>[3]Summary!$Z29</f>
        <v>1244.085</v>
      </c>
    </row>
    <row r="36" spans="2:124" s="15" customFormat="1" ht="15.95" customHeight="1" x14ac:dyDescent="0.2">
      <c r="B36" s="16">
        <v>27</v>
      </c>
      <c r="C36" s="17">
        <f t="shared" si="36"/>
        <v>43217</v>
      </c>
      <c r="D36" s="18">
        <f>VLOOKUP(C36,'Net_Schedule &amp; Net_Actual'!$A$1:$C$2107,2,0)</f>
        <v>7111.665</v>
      </c>
      <c r="E36" s="18">
        <f>VLOOKUP(C36,'Net_Schedule &amp; Net_Actual'!$A$1:$C$2107,3,0)</f>
        <v>7125.6</v>
      </c>
      <c r="F36" s="19">
        <f>[3]Summary!$C30</f>
        <v>31299.840000000062</v>
      </c>
      <c r="G36" s="19">
        <f t="shared" si="0"/>
        <v>5280.0000000000109</v>
      </c>
      <c r="H36" s="19">
        <f t="shared" si="1"/>
        <v>220.00000000000045</v>
      </c>
      <c r="I36" s="19">
        <f t="shared" si="2"/>
        <v>4590.6432000000095</v>
      </c>
      <c r="J36" s="19">
        <f>[3]Summary!$D30</f>
        <v>1112.9049999999995</v>
      </c>
      <c r="L36" s="16">
        <v>27</v>
      </c>
      <c r="M36" s="17">
        <f t="shared" si="37"/>
        <v>43247</v>
      </c>
      <c r="N36" s="18">
        <f>VLOOKUP(M36,'Net_Schedule &amp; Net_Actual'!$A$1:$C$2107,2,0)</f>
        <v>18760.932000000001</v>
      </c>
      <c r="O36" s="18">
        <f>VLOOKUP(M36,'Net_Schedule &amp; Net_Actual'!$A$1:$C$2107,3,0)</f>
        <v>19907.491000000002</v>
      </c>
      <c r="P36" s="19">
        <f>[3]Summary!$E30</f>
        <v>31299.840000000062</v>
      </c>
      <c r="Q36" s="19">
        <f t="shared" si="3"/>
        <v>5280.0000000000109</v>
      </c>
      <c r="R36" s="19">
        <f t="shared" si="4"/>
        <v>220.00000000000045</v>
      </c>
      <c r="S36" s="19">
        <f t="shared" si="5"/>
        <v>4590.6432000000095</v>
      </c>
      <c r="T36" s="19">
        <f>[3]Summary!$F30</f>
        <v>2754.4800000000064</v>
      </c>
      <c r="V36" s="16">
        <v>27</v>
      </c>
      <c r="W36" s="17">
        <f t="shared" si="38"/>
        <v>43278</v>
      </c>
      <c r="X36" s="18">
        <f>VLOOKUP(W36,'Net_Schedule &amp; Net_Actual'!$A$1:$C$2107,2,0)</f>
        <v>18740.613000000001</v>
      </c>
      <c r="Y36" s="18">
        <f>VLOOKUP(W36,'Net_Schedule &amp; Net_Actual'!$A$1:$C$2107,3,0)</f>
        <v>18771.562999999998</v>
      </c>
      <c r="Z36" s="19">
        <f>[3]Summary!$G30</f>
        <v>31299.840000000062</v>
      </c>
      <c r="AA36" s="19">
        <f t="shared" si="6"/>
        <v>5280.0000000000109</v>
      </c>
      <c r="AB36" s="19">
        <f t="shared" si="7"/>
        <v>220.00000000000045</v>
      </c>
      <c r="AC36" s="19">
        <f t="shared" si="8"/>
        <v>4590.6432000000095</v>
      </c>
      <c r="AD36" s="19">
        <f>[3]Summary!$H30</f>
        <v>2752.56</v>
      </c>
      <c r="AF36" s="16">
        <v>27</v>
      </c>
      <c r="AG36" s="17">
        <f t="shared" si="39"/>
        <v>43308</v>
      </c>
      <c r="AH36" s="18">
        <f>VLOOKUP(AG36,'Net_Schedule &amp; Net_Actual'!$A$1:$C$2107,2,0)</f>
        <v>18766.261999999999</v>
      </c>
      <c r="AI36" s="18">
        <f>VLOOKUP(AG36,'Net_Schedule &amp; Net_Actual'!$A$1:$C$2107,3,0)</f>
        <v>18909.018</v>
      </c>
      <c r="AJ36" s="19">
        <f>[3]Summary!$I30</f>
        <v>31299.840000000062</v>
      </c>
      <c r="AK36" s="19">
        <f t="shared" si="9"/>
        <v>5280.0000000000109</v>
      </c>
      <c r="AL36" s="19">
        <f t="shared" si="10"/>
        <v>220.00000000000045</v>
      </c>
      <c r="AM36" s="19">
        <f t="shared" si="11"/>
        <v>4590.6432000000095</v>
      </c>
      <c r="AN36" s="19">
        <f>[3]Summary!$J30</f>
        <v>2752.56</v>
      </c>
      <c r="AP36" s="16">
        <v>27</v>
      </c>
      <c r="AQ36" s="17">
        <f t="shared" si="40"/>
        <v>43339</v>
      </c>
      <c r="AR36" s="18">
        <f>VLOOKUP(AQ36,'Net_Schedule &amp; Net_Actual'!$A$1:$C$2107,2,0)</f>
        <v>18764.48</v>
      </c>
      <c r="AS36" s="18">
        <f>VLOOKUP(AQ36,'Net_Schedule &amp; Net_Actual'!$A$1:$C$2107,3,0)</f>
        <v>18932.653999999999</v>
      </c>
      <c r="AT36" s="19">
        <f>[3]Summary!$K30</f>
        <v>31299.840000000062</v>
      </c>
      <c r="AU36" s="19">
        <f t="shared" si="12"/>
        <v>5280.0000000000109</v>
      </c>
      <c r="AV36" s="19">
        <f t="shared" si="13"/>
        <v>220.00000000000045</v>
      </c>
      <c r="AW36" s="19">
        <f t="shared" si="14"/>
        <v>4590.6432000000095</v>
      </c>
      <c r="AX36" s="19">
        <f>[3]Summary!$L30</f>
        <v>2752.56</v>
      </c>
      <c r="AZ36" s="16">
        <v>27</v>
      </c>
      <c r="BA36" s="17">
        <f t="shared" si="41"/>
        <v>43370</v>
      </c>
      <c r="BB36" s="18">
        <f>VLOOKUP(BA36,'Net_Schedule &amp; Net_Actual'!$A$1:$C$2107,2,0)</f>
        <v>21454.05</v>
      </c>
      <c r="BC36" s="18">
        <f>VLOOKUP(BA36,'Net_Schedule &amp; Net_Actual'!$A$1:$C$2107,3,0)</f>
        <v>22940.58</v>
      </c>
      <c r="BD36" s="19">
        <f>[3]Summary!$M30</f>
        <v>31299.840000000062</v>
      </c>
      <c r="BE36" s="19">
        <f t="shared" si="15"/>
        <v>5280.0000000000109</v>
      </c>
      <c r="BF36" s="19">
        <f t="shared" si="16"/>
        <v>220.00000000000045</v>
      </c>
      <c r="BG36" s="19">
        <f t="shared" si="17"/>
        <v>4590.6432000000095</v>
      </c>
      <c r="BH36" s="19">
        <f>[3]Summary!$N30</f>
        <v>2997.8000000000011</v>
      </c>
      <c r="BJ36" s="16">
        <v>27</v>
      </c>
      <c r="BK36" s="17">
        <f t="shared" si="42"/>
        <v>43400</v>
      </c>
      <c r="BL36" s="18">
        <f>VLOOKUP(BK36,'Net_Schedule &amp; Net_Actual'!$A$1:$C$2107,2,0)</f>
        <v>11800.305</v>
      </c>
      <c r="BM36" s="18">
        <f>VLOOKUP(BK36,'Net_Schedule &amp; Net_Actual'!$A$1:$C$2107,3,0)</f>
        <v>11382.326999999999</v>
      </c>
      <c r="BN36" s="19">
        <f>[3]Summary!$O30</f>
        <v>31299.840000000062</v>
      </c>
      <c r="BO36" s="19">
        <f t="shared" si="18"/>
        <v>5280.0000000000109</v>
      </c>
      <c r="BP36" s="19">
        <f t="shared" si="19"/>
        <v>220.00000000000045</v>
      </c>
      <c r="BQ36" s="19">
        <f t="shared" si="20"/>
        <v>4590.6432000000095</v>
      </c>
      <c r="BR36" s="19">
        <f>[3]Summary!$P30</f>
        <v>1747.652499999999</v>
      </c>
      <c r="BT36" s="16">
        <v>27</v>
      </c>
      <c r="BU36" s="17">
        <f t="shared" si="43"/>
        <v>43431</v>
      </c>
      <c r="BV36" s="18">
        <f>VLOOKUP(BU36,'Net_Schedule &amp; Net_Actual'!$A$1:$C$2107,2,0)</f>
        <v>7595.7619999999997</v>
      </c>
      <c r="BW36" s="18">
        <f>VLOOKUP(BU36,'Net_Schedule &amp; Net_Actual'!$A$1:$C$2107,3,0)</f>
        <v>7528.1450000000004</v>
      </c>
      <c r="BX36" s="19">
        <f>[3]Summary!$Q30</f>
        <v>31299.840000000062</v>
      </c>
      <c r="BY36" s="19">
        <f t="shared" si="21"/>
        <v>5280.0000000000109</v>
      </c>
      <c r="BZ36" s="19">
        <f t="shared" si="22"/>
        <v>220.00000000000045</v>
      </c>
      <c r="CA36" s="19">
        <f t="shared" si="23"/>
        <v>4590.6432000000095</v>
      </c>
      <c r="CB36" s="19">
        <f>[3]Summary!$R30</f>
        <v>1115.5550000000001</v>
      </c>
      <c r="CD36" s="16">
        <v>27</v>
      </c>
      <c r="CE36" s="17">
        <f t="shared" si="44"/>
        <v>43461</v>
      </c>
      <c r="CF36" s="18">
        <f>VLOOKUP(CE36,'Net_Schedule &amp; Net_Actual'!$A$1:$C$2107,2,0)</f>
        <v>5396.0479999999998</v>
      </c>
      <c r="CG36" s="18">
        <f>VLOOKUP(CE36,'Net_Schedule &amp; Net_Actual'!$A$1:$C$2107,3,0)</f>
        <v>5293.4539999999997</v>
      </c>
      <c r="CH36" s="19">
        <f>[3]Summary!$S30</f>
        <v>31299.840000000062</v>
      </c>
      <c r="CI36" s="19">
        <f t="shared" si="24"/>
        <v>5280.0000000000109</v>
      </c>
      <c r="CJ36" s="19">
        <f t="shared" si="25"/>
        <v>220.00000000000045</v>
      </c>
      <c r="CK36" s="19">
        <f t="shared" si="26"/>
        <v>4590.6432000000095</v>
      </c>
      <c r="CL36" s="19">
        <f>[3]Summary!$T30</f>
        <v>793.33999999999958</v>
      </c>
      <c r="CN36" s="16">
        <v>27</v>
      </c>
      <c r="CO36" s="17">
        <f t="shared" si="45"/>
        <v>43492</v>
      </c>
      <c r="CP36" s="18">
        <f>VLOOKUP(CO36,'Net_Schedule &amp; Net_Actual'!$A$1:$C$2107,2,0)</f>
        <v>1992.4349999999999</v>
      </c>
      <c r="CQ36" s="18">
        <f>VLOOKUP(CO36,'Net_Schedule &amp; Net_Actual'!$A$1:$C$2107,3,0)</f>
        <v>2003.5640000000001</v>
      </c>
      <c r="CR36" s="19">
        <f>[3]Summary!$U30</f>
        <v>31299.840000000062</v>
      </c>
      <c r="CS36" s="19">
        <f>CV36/(174*3)*CR36*200/1185.6</f>
        <v>2976.043678160926</v>
      </c>
      <c r="CT36" s="19">
        <f t="shared" si="28"/>
        <v>124.00181992337191</v>
      </c>
      <c r="CU36" s="19">
        <f t="shared" si="29"/>
        <v>2587.4914155402353</v>
      </c>
      <c r="CV36" s="19">
        <f>[3]Summary!$V30</f>
        <v>294.22249999999997</v>
      </c>
      <c r="CX36" s="16">
        <v>27</v>
      </c>
      <c r="CY36" s="17">
        <f t="shared" si="46"/>
        <v>43523</v>
      </c>
      <c r="CZ36" s="18">
        <f>VLOOKUP(CY36,'Net_Schedule &amp; Net_Actual'!$A$1:$C$2107,2,0)</f>
        <v>5637.22</v>
      </c>
      <c r="DA36" s="18">
        <f>VLOOKUP(CY36,'Net_Schedule &amp; Net_Actual'!$A$1:$C$2107,3,0)</f>
        <v>5546.3270000000002</v>
      </c>
      <c r="DB36" s="19">
        <f>[3]Summary!$W30</f>
        <v>31299.840000000062</v>
      </c>
      <c r="DC36" s="19">
        <f t="shared" si="30"/>
        <v>5280.0000000000109</v>
      </c>
      <c r="DD36" s="19">
        <f t="shared" si="31"/>
        <v>220.00000000000045</v>
      </c>
      <c r="DE36" s="19">
        <f t="shared" si="32"/>
        <v>4590.6432000000095</v>
      </c>
      <c r="DF36" s="19">
        <f>[3]Summary!$X30</f>
        <v>823.38250000000005</v>
      </c>
      <c r="DH36" s="16">
        <v>27</v>
      </c>
      <c r="DI36" s="17">
        <f t="shared" si="47"/>
        <v>43551</v>
      </c>
      <c r="DJ36" s="18">
        <f>VLOOKUP(DI36,'Net_Schedule &amp; Net_Actual'!$A$1:$C$2107,2,0)</f>
        <v>9977.1180000000004</v>
      </c>
      <c r="DK36" s="18">
        <f>VLOOKUP(DI36,'Net_Schedule &amp; Net_Actual'!$A$1:$C$2107,3,0)</f>
        <v>9757.9629999999997</v>
      </c>
      <c r="DL36" s="19">
        <f>[3]Summary!$Y30</f>
        <v>31299.840000000062</v>
      </c>
      <c r="DM36" s="19">
        <f t="shared" si="33"/>
        <v>5280.0000000000109</v>
      </c>
      <c r="DN36" s="19">
        <f t="shared" si="34"/>
        <v>220.00000000000045</v>
      </c>
      <c r="DO36" s="19">
        <f t="shared" si="35"/>
        <v>4590.6432000000095</v>
      </c>
      <c r="DP36" s="19">
        <f>[3]Summary!$Z30</f>
        <v>1489.3900000000006</v>
      </c>
    </row>
    <row r="37" spans="2:124" s="15" customFormat="1" ht="15.95" customHeight="1" x14ac:dyDescent="0.2">
      <c r="B37" s="16">
        <v>28</v>
      </c>
      <c r="C37" s="17">
        <f t="shared" si="36"/>
        <v>43218</v>
      </c>
      <c r="D37" s="18">
        <f>VLOOKUP(C37,'Net_Schedule &amp; Net_Actual'!$A$1:$C$2107,2,0)</f>
        <v>7909.9409999999998</v>
      </c>
      <c r="E37" s="18">
        <f>VLOOKUP(C37,'Net_Schedule &amp; Net_Actual'!$A$1:$C$2107,3,0)</f>
        <v>7874.9089999999997</v>
      </c>
      <c r="F37" s="19">
        <f>[3]Summary!$C31</f>
        <v>31299.840000000062</v>
      </c>
      <c r="G37" s="19">
        <f t="shared" si="0"/>
        <v>5280.0000000000109</v>
      </c>
      <c r="H37" s="19">
        <f t="shared" si="1"/>
        <v>220.00000000000045</v>
      </c>
      <c r="I37" s="19">
        <f t="shared" si="2"/>
        <v>4590.6432000000095</v>
      </c>
      <c r="J37" s="19">
        <f>[3]Summary!$D31</f>
        <v>1112.9049999999995</v>
      </c>
      <c r="L37" s="16">
        <v>28</v>
      </c>
      <c r="M37" s="17">
        <f t="shared" si="37"/>
        <v>43248</v>
      </c>
      <c r="N37" s="18">
        <f>VLOOKUP(M37,'Net_Schedule &amp; Net_Actual'!$A$1:$C$2107,2,0)</f>
        <v>19510.252</v>
      </c>
      <c r="O37" s="18">
        <f>VLOOKUP(M37,'Net_Schedule &amp; Net_Actual'!$A$1:$C$2107,3,0)</f>
        <v>20063.345000000001</v>
      </c>
      <c r="P37" s="19">
        <f>[3]Summary!$E31</f>
        <v>31299.840000000062</v>
      </c>
      <c r="Q37" s="19">
        <f t="shared" si="3"/>
        <v>5280.0000000000109</v>
      </c>
      <c r="R37" s="19">
        <f t="shared" si="4"/>
        <v>220.00000000000045</v>
      </c>
      <c r="S37" s="19">
        <f t="shared" si="5"/>
        <v>4590.6432000000095</v>
      </c>
      <c r="T37" s="19">
        <f>[3]Summary!$F31</f>
        <v>2754.4800000000064</v>
      </c>
      <c r="V37" s="16">
        <v>28</v>
      </c>
      <c r="W37" s="17">
        <f t="shared" si="38"/>
        <v>43279</v>
      </c>
      <c r="X37" s="18">
        <f>VLOOKUP(W37,'Net_Schedule &amp; Net_Actual'!$A$1:$C$2107,2,0)</f>
        <v>18767.57</v>
      </c>
      <c r="Y37" s="18">
        <f>VLOOKUP(W37,'Net_Schedule &amp; Net_Actual'!$A$1:$C$2107,3,0)</f>
        <v>18769.382000000001</v>
      </c>
      <c r="Z37" s="19">
        <f>[3]Summary!$G31</f>
        <v>31299.840000000062</v>
      </c>
      <c r="AA37" s="19">
        <f t="shared" si="6"/>
        <v>5280.0000000000109</v>
      </c>
      <c r="AB37" s="19">
        <f t="shared" si="7"/>
        <v>220.00000000000045</v>
      </c>
      <c r="AC37" s="19">
        <f t="shared" si="8"/>
        <v>4590.6432000000095</v>
      </c>
      <c r="AD37" s="19">
        <f>[3]Summary!$H31</f>
        <v>2752.56</v>
      </c>
      <c r="AF37" s="16">
        <v>28</v>
      </c>
      <c r="AG37" s="17">
        <f t="shared" si="39"/>
        <v>43309</v>
      </c>
      <c r="AH37" s="18">
        <f>VLOOKUP(AG37,'Net_Schedule &amp; Net_Actual'!$A$1:$C$2107,2,0)</f>
        <v>18758.364000000001</v>
      </c>
      <c r="AI37" s="18">
        <f>VLOOKUP(AG37,'Net_Schedule &amp; Net_Actual'!$A$1:$C$2107,3,0)</f>
        <v>18910.036</v>
      </c>
      <c r="AJ37" s="19">
        <f>[3]Summary!$I31</f>
        <v>31299.840000000062</v>
      </c>
      <c r="AK37" s="19">
        <f t="shared" si="9"/>
        <v>5280.0000000000109</v>
      </c>
      <c r="AL37" s="19">
        <f t="shared" si="10"/>
        <v>220.00000000000045</v>
      </c>
      <c r="AM37" s="19">
        <f t="shared" si="11"/>
        <v>4590.6432000000095</v>
      </c>
      <c r="AN37" s="19">
        <f>[3]Summary!$J31</f>
        <v>2752.56</v>
      </c>
      <c r="AP37" s="16">
        <v>28</v>
      </c>
      <c r="AQ37" s="17">
        <f t="shared" si="40"/>
        <v>43340</v>
      </c>
      <c r="AR37" s="18">
        <f>VLOOKUP(AQ37,'Net_Schedule &amp; Net_Actual'!$A$1:$C$2107,2,0)</f>
        <v>18469.404999999999</v>
      </c>
      <c r="AS37" s="18">
        <f>VLOOKUP(AQ37,'Net_Schedule &amp; Net_Actual'!$A$1:$C$2107,3,0)</f>
        <v>18870.690999999999</v>
      </c>
      <c r="AT37" s="19">
        <f>[3]Summary!$K31</f>
        <v>31299.840000000062</v>
      </c>
      <c r="AU37" s="19">
        <f t="shared" si="12"/>
        <v>5280.0000000000109</v>
      </c>
      <c r="AV37" s="19">
        <f t="shared" si="13"/>
        <v>220.00000000000045</v>
      </c>
      <c r="AW37" s="19">
        <f t="shared" si="14"/>
        <v>4590.6432000000095</v>
      </c>
      <c r="AX37" s="19">
        <f>[3]Summary!$L31</f>
        <v>2752.56</v>
      </c>
      <c r="AZ37" s="16">
        <v>28</v>
      </c>
      <c r="BA37" s="17">
        <f t="shared" si="41"/>
        <v>43371</v>
      </c>
      <c r="BB37" s="18">
        <f>VLOOKUP(BA37,'Net_Schedule &amp; Net_Actual'!$A$1:$C$2107,2,0)</f>
        <v>18765.84</v>
      </c>
      <c r="BC37" s="18">
        <f>VLOOKUP(BA37,'Net_Schedule &amp; Net_Actual'!$A$1:$C$2107,3,0)</f>
        <v>19276.73</v>
      </c>
      <c r="BD37" s="19">
        <f>[3]Summary!$M31</f>
        <v>31299.840000000062</v>
      </c>
      <c r="BE37" s="19">
        <f t="shared" si="15"/>
        <v>5280.0000000000109</v>
      </c>
      <c r="BF37" s="19">
        <f t="shared" si="16"/>
        <v>220.00000000000045</v>
      </c>
      <c r="BG37" s="19">
        <f t="shared" si="17"/>
        <v>4590.6432000000095</v>
      </c>
      <c r="BH37" s="19">
        <f>[3]Summary!$N31</f>
        <v>2752.56</v>
      </c>
      <c r="BJ37" s="16">
        <v>28</v>
      </c>
      <c r="BK37" s="17">
        <f t="shared" si="42"/>
        <v>43401</v>
      </c>
      <c r="BL37" s="18">
        <f>VLOOKUP(BK37,'Net_Schedule &amp; Net_Actual'!$A$1:$C$2107,2,0)</f>
        <v>10863.887000000001</v>
      </c>
      <c r="BM37" s="18">
        <f>VLOOKUP(BK37,'Net_Schedule &amp; Net_Actual'!$A$1:$C$2107,3,0)</f>
        <v>10704.436</v>
      </c>
      <c r="BN37" s="19">
        <f>[3]Summary!$O31</f>
        <v>31299.840000000062</v>
      </c>
      <c r="BO37" s="19">
        <f t="shared" si="18"/>
        <v>5280.0000000000109</v>
      </c>
      <c r="BP37" s="19">
        <f t="shared" si="19"/>
        <v>220.00000000000045</v>
      </c>
      <c r="BQ37" s="19">
        <f t="shared" si="20"/>
        <v>4590.6432000000095</v>
      </c>
      <c r="BR37" s="19">
        <f>[3]Summary!$P31</f>
        <v>1647.314999999998</v>
      </c>
      <c r="BT37" s="16">
        <v>28</v>
      </c>
      <c r="BU37" s="17">
        <f t="shared" si="43"/>
        <v>43432</v>
      </c>
      <c r="BV37" s="18">
        <f>VLOOKUP(BU37,'Net_Schedule &amp; Net_Actual'!$A$1:$C$2107,2,0)</f>
        <v>7559.8649999999998</v>
      </c>
      <c r="BW37" s="18">
        <f>VLOOKUP(BU37,'Net_Schedule &amp; Net_Actual'!$A$1:$C$2107,3,0)</f>
        <v>7469.9629999999997</v>
      </c>
      <c r="BX37" s="19">
        <f>[3]Summary!$Q31</f>
        <v>31299.840000000062</v>
      </c>
      <c r="BY37" s="19">
        <f t="shared" si="21"/>
        <v>5280.0000000000109</v>
      </c>
      <c r="BZ37" s="19">
        <f t="shared" si="22"/>
        <v>220.00000000000045</v>
      </c>
      <c r="CA37" s="19">
        <f t="shared" si="23"/>
        <v>4590.6432000000095</v>
      </c>
      <c r="CB37" s="19">
        <f>[3]Summary!$R31</f>
        <v>1109.6674999999998</v>
      </c>
      <c r="CD37" s="16">
        <v>28</v>
      </c>
      <c r="CE37" s="17">
        <f t="shared" si="44"/>
        <v>43462</v>
      </c>
      <c r="CF37" s="18">
        <f>VLOOKUP(CE37,'Net_Schedule &amp; Net_Actual'!$A$1:$C$2107,2,0)</f>
        <v>5285.4750000000004</v>
      </c>
      <c r="CG37" s="18">
        <f>VLOOKUP(CE37,'Net_Schedule &amp; Net_Actual'!$A$1:$C$2107,3,0)</f>
        <v>5359.8540000000003</v>
      </c>
      <c r="CH37" s="19">
        <f>[3]Summary!$S31</f>
        <v>31299.840000000062</v>
      </c>
      <c r="CI37" s="19">
        <f t="shared" si="24"/>
        <v>5280.0000000000109</v>
      </c>
      <c r="CJ37" s="19">
        <f t="shared" si="25"/>
        <v>220.00000000000045</v>
      </c>
      <c r="CK37" s="19">
        <f t="shared" si="26"/>
        <v>4590.6432000000095</v>
      </c>
      <c r="CL37" s="19">
        <f>[3]Summary!$T31</f>
        <v>814.5500000000003</v>
      </c>
      <c r="CN37" s="16">
        <v>28</v>
      </c>
      <c r="CO37" s="17">
        <f t="shared" si="45"/>
        <v>43493</v>
      </c>
      <c r="CP37" s="18">
        <f>VLOOKUP(CO37,'Net_Schedule &amp; Net_Actual'!$A$1:$C$2107,2,0)</f>
        <v>4461.7929999999997</v>
      </c>
      <c r="CQ37" s="18">
        <f>VLOOKUP(CO37,'Net_Schedule &amp; Net_Actual'!$A$1:$C$2107,3,0)</f>
        <v>4480.3639999999996</v>
      </c>
      <c r="CR37" s="19">
        <f>[3]Summary!$U31</f>
        <v>31299.840000000062</v>
      </c>
      <c r="CS37" s="19">
        <f t="shared" si="27"/>
        <v>5280.0000000000109</v>
      </c>
      <c r="CT37" s="19">
        <f t="shared" si="28"/>
        <v>220.00000000000045</v>
      </c>
      <c r="CU37" s="19">
        <f t="shared" si="29"/>
        <v>4590.6432000000095</v>
      </c>
      <c r="CV37" s="19">
        <f>[3]Summary!$V31</f>
        <v>663.2299999999999</v>
      </c>
      <c r="CX37" s="16">
        <v>28</v>
      </c>
      <c r="CY37" s="17">
        <f t="shared" si="46"/>
        <v>43524</v>
      </c>
      <c r="CZ37" s="18">
        <f>VLOOKUP(CY37,'Net_Schedule &amp; Net_Actual'!$A$1:$C$2107,2,0)</f>
        <v>5255.2020000000002</v>
      </c>
      <c r="DA37" s="18">
        <f>VLOOKUP(CY37,'Net_Schedule &amp; Net_Actual'!$A$1:$C$2107,3,0)</f>
        <v>5183.7820000000002</v>
      </c>
      <c r="DB37" s="19">
        <f>[3]Summary!$W31</f>
        <v>31299.840000000062</v>
      </c>
      <c r="DC37" s="19">
        <f t="shared" si="30"/>
        <v>5280.0000000000109</v>
      </c>
      <c r="DD37" s="19">
        <f t="shared" si="31"/>
        <v>220.00000000000045</v>
      </c>
      <c r="DE37" s="19">
        <f t="shared" si="32"/>
        <v>4590.6432000000095</v>
      </c>
      <c r="DF37" s="19">
        <f>[3]Summary!$X31</f>
        <v>788.78000000000009</v>
      </c>
      <c r="DH37" s="16">
        <v>28</v>
      </c>
      <c r="DI37" s="17">
        <f t="shared" si="47"/>
        <v>43552</v>
      </c>
      <c r="DJ37" s="18">
        <f>VLOOKUP(DI37,'Net_Schedule &amp; Net_Actual'!$A$1:$C$2107,2,0)</f>
        <v>8616.8829999999998</v>
      </c>
      <c r="DK37" s="18">
        <f>VLOOKUP(DI37,'Net_Schedule &amp; Net_Actual'!$A$1:$C$2107,3,0)</f>
        <v>8169.1639999999998</v>
      </c>
      <c r="DL37" s="19">
        <f>[3]Summary!$Y31</f>
        <v>31299.840000000062</v>
      </c>
      <c r="DM37" s="19">
        <f t="shared" si="33"/>
        <v>5280.0000000000109</v>
      </c>
      <c r="DN37" s="19">
        <f t="shared" si="34"/>
        <v>220.00000000000045</v>
      </c>
      <c r="DO37" s="19">
        <f t="shared" si="35"/>
        <v>4590.6432000000095</v>
      </c>
      <c r="DP37" s="19">
        <f>[3]Summary!$Z31</f>
        <v>1279.77</v>
      </c>
    </row>
    <row r="38" spans="2:124" s="15" customFormat="1" ht="15.95" customHeight="1" x14ac:dyDescent="0.2">
      <c r="B38" s="16">
        <v>29</v>
      </c>
      <c r="C38" s="17">
        <f t="shared" si="36"/>
        <v>43219</v>
      </c>
      <c r="D38" s="18">
        <f>VLOOKUP(C38,'Net_Schedule &amp; Net_Actual'!$A$1:$C$2107,2,0)</f>
        <v>6256.5550000000003</v>
      </c>
      <c r="E38" s="18">
        <f>VLOOKUP(C38,'Net_Schedule &amp; Net_Actual'!$A$1:$C$2107,3,0)</f>
        <v>6182.7640000000001</v>
      </c>
      <c r="F38" s="19">
        <f>[3]Summary!$C32</f>
        <v>31299.840000000062</v>
      </c>
      <c r="G38" s="19">
        <f t="shared" si="0"/>
        <v>5280.0000000000109</v>
      </c>
      <c r="H38" s="19">
        <f t="shared" si="1"/>
        <v>220.00000000000045</v>
      </c>
      <c r="I38" s="19">
        <f t="shared" si="2"/>
        <v>4590.6432000000095</v>
      </c>
      <c r="J38" s="19">
        <f>[3]Summary!$D32</f>
        <v>977.09999999999945</v>
      </c>
      <c r="L38" s="16">
        <v>29</v>
      </c>
      <c r="M38" s="17">
        <f t="shared" si="37"/>
        <v>43249</v>
      </c>
      <c r="N38" s="18">
        <f>VLOOKUP(M38,'Net_Schedule &amp; Net_Actual'!$A$1:$C$2107,2,0)</f>
        <v>18767.98</v>
      </c>
      <c r="O38" s="18">
        <f>VLOOKUP(M38,'Net_Schedule &amp; Net_Actual'!$A$1:$C$2107,3,0)</f>
        <v>19621.454000000002</v>
      </c>
      <c r="P38" s="19">
        <f>[3]Summary!$E32</f>
        <v>31299.840000000062</v>
      </c>
      <c r="Q38" s="19">
        <f t="shared" si="3"/>
        <v>5280.0000000000109</v>
      </c>
      <c r="R38" s="19">
        <f t="shared" si="4"/>
        <v>220.00000000000045</v>
      </c>
      <c r="S38" s="19">
        <f t="shared" si="5"/>
        <v>4590.6432000000095</v>
      </c>
      <c r="T38" s="19">
        <f>[3]Summary!$F32</f>
        <v>2754.4800000000064</v>
      </c>
      <c r="V38" s="16">
        <v>29</v>
      </c>
      <c r="W38" s="17">
        <f t="shared" si="38"/>
        <v>43280</v>
      </c>
      <c r="X38" s="18">
        <f>VLOOKUP(W38,'Net_Schedule &amp; Net_Actual'!$A$1:$C$2107,2,0)</f>
        <v>18767.572</v>
      </c>
      <c r="Y38" s="18">
        <f>VLOOKUP(W38,'Net_Schedule &amp; Net_Actual'!$A$1:$C$2107,3,0)</f>
        <v>18767.2</v>
      </c>
      <c r="Z38" s="19">
        <f>[3]Summary!$G32</f>
        <v>31299.840000000062</v>
      </c>
      <c r="AA38" s="19">
        <f t="shared" si="6"/>
        <v>5280.0000000000109</v>
      </c>
      <c r="AB38" s="19">
        <f t="shared" si="7"/>
        <v>220.00000000000045</v>
      </c>
      <c r="AC38" s="19">
        <f t="shared" si="8"/>
        <v>4590.6432000000095</v>
      </c>
      <c r="AD38" s="19">
        <f>[3]Summary!$H32</f>
        <v>2752.56</v>
      </c>
      <c r="AF38" s="16">
        <v>29</v>
      </c>
      <c r="AG38" s="17">
        <f t="shared" si="39"/>
        <v>43310</v>
      </c>
      <c r="AH38" s="18">
        <f>VLOOKUP(AG38,'Net_Schedule &amp; Net_Actual'!$A$1:$C$2107,2,0)</f>
        <v>18766.583999999999</v>
      </c>
      <c r="AI38" s="18">
        <f>VLOOKUP(AG38,'Net_Schedule &amp; Net_Actual'!$A$1:$C$2107,3,0)</f>
        <v>18909.526999999998</v>
      </c>
      <c r="AJ38" s="19">
        <f>[3]Summary!$I32</f>
        <v>31299.840000000062</v>
      </c>
      <c r="AK38" s="19">
        <f t="shared" si="9"/>
        <v>5280.0000000000109</v>
      </c>
      <c r="AL38" s="19">
        <f t="shared" si="10"/>
        <v>220.00000000000045</v>
      </c>
      <c r="AM38" s="19">
        <f t="shared" si="11"/>
        <v>4590.6432000000095</v>
      </c>
      <c r="AN38" s="19">
        <f>[3]Summary!$J32</f>
        <v>2752.56</v>
      </c>
      <c r="AP38" s="16">
        <v>29</v>
      </c>
      <c r="AQ38" s="17">
        <f t="shared" si="40"/>
        <v>43341</v>
      </c>
      <c r="AR38" s="18">
        <f>VLOOKUP(AQ38,'Net_Schedule &amp; Net_Actual'!$A$1:$C$2107,2,0)</f>
        <v>18753.664000000001</v>
      </c>
      <c r="AS38" s="18">
        <f>VLOOKUP(AQ38,'Net_Schedule &amp; Net_Actual'!$A$1:$C$2107,3,0)</f>
        <v>19755.635999999999</v>
      </c>
      <c r="AT38" s="19">
        <f>[3]Summary!$K32</f>
        <v>31299.840000000062</v>
      </c>
      <c r="AU38" s="19">
        <f t="shared" si="12"/>
        <v>5280.0000000000109</v>
      </c>
      <c r="AV38" s="19">
        <f t="shared" si="13"/>
        <v>220.00000000000045</v>
      </c>
      <c r="AW38" s="19">
        <f t="shared" si="14"/>
        <v>4590.6432000000095</v>
      </c>
      <c r="AX38" s="19">
        <f>[3]Summary!$L32</f>
        <v>2752.56</v>
      </c>
      <c r="AZ38" s="16">
        <v>29</v>
      </c>
      <c r="BA38" s="17">
        <f t="shared" si="41"/>
        <v>43372</v>
      </c>
      <c r="BB38" s="18">
        <f>VLOOKUP(BA38,'Net_Schedule &amp; Net_Actual'!$A$1:$C$2107,2,0)</f>
        <v>18765.84</v>
      </c>
      <c r="BC38" s="18">
        <f>VLOOKUP(BA38,'Net_Schedule &amp; Net_Actual'!$A$1:$C$2107,3,0)</f>
        <v>19085.669999999998</v>
      </c>
      <c r="BD38" s="19">
        <f>[3]Summary!$M32</f>
        <v>31299.840000000062</v>
      </c>
      <c r="BE38" s="19">
        <f t="shared" si="15"/>
        <v>5280.0000000000109</v>
      </c>
      <c r="BF38" s="19">
        <f t="shared" si="16"/>
        <v>220.00000000000045</v>
      </c>
      <c r="BG38" s="19">
        <f t="shared" si="17"/>
        <v>4590.6432000000095</v>
      </c>
      <c r="BH38" s="19">
        <f>[3]Summary!$N32</f>
        <v>2752.56</v>
      </c>
      <c r="BJ38" s="16">
        <v>29</v>
      </c>
      <c r="BK38" s="17">
        <f t="shared" si="42"/>
        <v>43402</v>
      </c>
      <c r="BL38" s="18">
        <f>VLOOKUP(BK38,'Net_Schedule &amp; Net_Actual'!$A$1:$C$2107,2,0)</f>
        <v>10699.05</v>
      </c>
      <c r="BM38" s="18">
        <f>VLOOKUP(BK38,'Net_Schedule &amp; Net_Actual'!$A$1:$C$2107,3,0)</f>
        <v>10942.91</v>
      </c>
      <c r="BN38" s="19">
        <f>[3]Summary!$O32</f>
        <v>31299.840000000062</v>
      </c>
      <c r="BO38" s="19">
        <f t="shared" si="18"/>
        <v>5280.0000000000109</v>
      </c>
      <c r="BP38" s="19">
        <f t="shared" si="19"/>
        <v>220.00000000000045</v>
      </c>
      <c r="BQ38" s="19">
        <f t="shared" si="20"/>
        <v>4590.6432000000095</v>
      </c>
      <c r="BR38" s="19">
        <f>[3]Summary!$P32</f>
        <v>1579.4375000000009</v>
      </c>
      <c r="BT38" s="16">
        <v>29</v>
      </c>
      <c r="BU38" s="17">
        <f t="shared" si="43"/>
        <v>43433</v>
      </c>
      <c r="BV38" s="18">
        <f>VLOOKUP(BU38,'Net_Schedule &amp; Net_Actual'!$A$1:$C$2107,2,0)</f>
        <v>7197.4989999999998</v>
      </c>
      <c r="BW38" s="18">
        <f>VLOOKUP(BU38,'Net_Schedule &amp; Net_Actual'!$A$1:$C$2107,3,0)</f>
        <v>7222.2539999999999</v>
      </c>
      <c r="BX38" s="19">
        <f>[3]Summary!$Q32</f>
        <v>31299.840000000062</v>
      </c>
      <c r="BY38" s="19">
        <f t="shared" si="21"/>
        <v>5280.0000000000109</v>
      </c>
      <c r="BZ38" s="19">
        <f t="shared" si="22"/>
        <v>220.00000000000045</v>
      </c>
      <c r="CA38" s="19">
        <f t="shared" si="23"/>
        <v>4590.6432000000095</v>
      </c>
      <c r="CB38" s="19">
        <f>[3]Summary!$R32</f>
        <v>1078.0625000000002</v>
      </c>
      <c r="CD38" s="16">
        <v>29</v>
      </c>
      <c r="CE38" s="17">
        <f t="shared" si="44"/>
        <v>43463</v>
      </c>
      <c r="CF38" s="18">
        <f>VLOOKUP(CE38,'Net_Schedule &amp; Net_Actual'!$A$1:$C$2107,2,0)</f>
        <v>5204.0309999999999</v>
      </c>
      <c r="CG38" s="18">
        <f>VLOOKUP(CE38,'Net_Schedule &amp; Net_Actual'!$A$1:$C$2107,3,0)</f>
        <v>5146.2539999999999</v>
      </c>
      <c r="CH38" s="19">
        <f>[3]Summary!$S32</f>
        <v>31299.840000000062</v>
      </c>
      <c r="CI38" s="19">
        <f t="shared" si="24"/>
        <v>5280.0000000000109</v>
      </c>
      <c r="CJ38" s="19">
        <f t="shared" si="25"/>
        <v>220.00000000000045</v>
      </c>
      <c r="CK38" s="19">
        <f t="shared" si="26"/>
        <v>4590.6432000000095</v>
      </c>
      <c r="CL38" s="19">
        <f>[3]Summary!$T32</f>
        <v>770.54000000000008</v>
      </c>
      <c r="CN38" s="16">
        <v>29</v>
      </c>
      <c r="CO38" s="17">
        <f t="shared" si="45"/>
        <v>43494</v>
      </c>
      <c r="CP38" s="18">
        <f>VLOOKUP(CO38,'Net_Schedule &amp; Net_Actual'!$A$1:$C$2107,2,0)</f>
        <v>4943.2579999999998</v>
      </c>
      <c r="CQ38" s="18">
        <f>VLOOKUP(CO38,'Net_Schedule &amp; Net_Actual'!$A$1:$C$2107,3,0)</f>
        <v>4905.3090000000002</v>
      </c>
      <c r="CR38" s="19">
        <f>[3]Summary!$U32</f>
        <v>31299.840000000062</v>
      </c>
      <c r="CS38" s="19">
        <f t="shared" si="27"/>
        <v>5280.0000000000109</v>
      </c>
      <c r="CT38" s="19">
        <f t="shared" si="28"/>
        <v>220.00000000000045</v>
      </c>
      <c r="CU38" s="19">
        <f t="shared" si="29"/>
        <v>4590.6432000000095</v>
      </c>
      <c r="CV38" s="19">
        <f>[3]Summary!$V32</f>
        <v>726.26499999999987</v>
      </c>
      <c r="CX38" s="16"/>
      <c r="CY38" s="17"/>
      <c r="CZ38" s="18"/>
      <c r="DA38" s="18"/>
      <c r="DB38" s="19">
        <f>[3]Summary!$W32</f>
        <v>0</v>
      </c>
      <c r="DC38" s="19">
        <f t="shared" si="30"/>
        <v>0</v>
      </c>
      <c r="DD38" s="19">
        <f t="shared" si="31"/>
        <v>0</v>
      </c>
      <c r="DE38" s="19">
        <f t="shared" si="32"/>
        <v>0</v>
      </c>
      <c r="DF38" s="19">
        <f>[3]Summary!$X32</f>
        <v>0</v>
      </c>
      <c r="DH38" s="16">
        <v>29</v>
      </c>
      <c r="DI38" s="17">
        <f t="shared" si="47"/>
        <v>43553</v>
      </c>
      <c r="DJ38" s="18">
        <f>VLOOKUP(DI38,'Net_Schedule &amp; Net_Actual'!$A$1:$C$2107,2,0)</f>
        <v>6575.2629999999999</v>
      </c>
      <c r="DK38" s="18">
        <f>VLOOKUP(DI38,'Net_Schedule &amp; Net_Actual'!$A$1:$C$2107,3,0)</f>
        <v>6197.4539999999997</v>
      </c>
      <c r="DL38" s="19">
        <f>[3]Summary!$Y32</f>
        <v>31299.840000000062</v>
      </c>
      <c r="DM38" s="19">
        <f t="shared" si="33"/>
        <v>5280.0000000000109</v>
      </c>
      <c r="DN38" s="19">
        <f t="shared" si="34"/>
        <v>220.00000000000045</v>
      </c>
      <c r="DO38" s="19">
        <f t="shared" si="35"/>
        <v>4590.6432000000095</v>
      </c>
      <c r="DP38" s="19">
        <f>[3]Summary!$Z32</f>
        <v>970.88250000000005</v>
      </c>
    </row>
    <row r="39" spans="2:124" s="15" customFormat="1" ht="15.95" customHeight="1" x14ac:dyDescent="0.2">
      <c r="B39" s="16">
        <v>30</v>
      </c>
      <c r="C39" s="17">
        <f t="shared" si="36"/>
        <v>43220</v>
      </c>
      <c r="D39" s="18">
        <f>VLOOKUP(C39,'Net_Schedule &amp; Net_Actual'!$A$1:$C$2107,2,0)</f>
        <v>6819.6419999999998</v>
      </c>
      <c r="E39" s="18">
        <f>VLOOKUP(C39,'Net_Schedule &amp; Net_Actual'!$A$1:$C$2107,3,0)</f>
        <v>6973.6</v>
      </c>
      <c r="F39" s="19">
        <f>[3]Summary!$C33</f>
        <v>31299.840000000062</v>
      </c>
      <c r="G39" s="19">
        <f t="shared" si="0"/>
        <v>5280.0000000000109</v>
      </c>
      <c r="H39" s="19">
        <f t="shared" si="1"/>
        <v>220.00000000000045</v>
      </c>
      <c r="I39" s="19">
        <f t="shared" si="2"/>
        <v>4590.6432000000095</v>
      </c>
      <c r="J39" s="19">
        <f>[3]Summary!$D33</f>
        <v>1120.4849999999994</v>
      </c>
      <c r="L39" s="16">
        <v>30</v>
      </c>
      <c r="M39" s="17">
        <f t="shared" si="37"/>
        <v>43250</v>
      </c>
      <c r="N39" s="18">
        <f>VLOOKUP(M39,'Net_Schedule &amp; Net_Actual'!$A$1:$C$2107,2,0)</f>
        <v>18417.855</v>
      </c>
      <c r="O39" s="18">
        <f>VLOOKUP(M39,'Net_Schedule &amp; Net_Actual'!$A$1:$C$2107,3,0)</f>
        <v>18352.873</v>
      </c>
      <c r="P39" s="19">
        <f>[3]Summary!$E33</f>
        <v>31299.840000000062</v>
      </c>
      <c r="Q39" s="19">
        <f t="shared" si="3"/>
        <v>5280.0000000000109</v>
      </c>
      <c r="R39" s="19">
        <f t="shared" si="4"/>
        <v>220.00000000000045</v>
      </c>
      <c r="S39" s="19">
        <f t="shared" si="5"/>
        <v>4590.6432000000095</v>
      </c>
      <c r="T39" s="19">
        <f>[3]Summary!$F33</f>
        <v>2754.4800000000064</v>
      </c>
      <c r="V39" s="16">
        <v>30</v>
      </c>
      <c r="W39" s="17">
        <f t="shared" si="38"/>
        <v>43281</v>
      </c>
      <c r="X39" s="18">
        <f>VLOOKUP(W39,'Net_Schedule &amp; Net_Actual'!$A$1:$C$2107,2,0)</f>
        <v>27798.925999999999</v>
      </c>
      <c r="Y39" s="18">
        <f>VLOOKUP(W39,'Net_Schedule &amp; Net_Actual'!$A$1:$C$2107,3,0)</f>
        <v>28861.236000000001</v>
      </c>
      <c r="Z39" s="19">
        <f>[3]Summary!$G33</f>
        <v>31299.840000000062</v>
      </c>
      <c r="AA39" s="19">
        <f t="shared" si="6"/>
        <v>5280.0000000000109</v>
      </c>
      <c r="AB39" s="19">
        <f t="shared" si="7"/>
        <v>220.00000000000045</v>
      </c>
      <c r="AC39" s="19">
        <f t="shared" si="8"/>
        <v>4590.6432000000095</v>
      </c>
      <c r="AD39" s="19">
        <f>[3]Summary!$H33</f>
        <v>4077.3199999999997</v>
      </c>
      <c r="AF39" s="16">
        <v>30</v>
      </c>
      <c r="AG39" s="17">
        <f t="shared" si="39"/>
        <v>43311</v>
      </c>
      <c r="AH39" s="18">
        <f>VLOOKUP(AG39,'Net_Schedule &amp; Net_Actual'!$A$1:$C$2107,2,0)</f>
        <v>17964.87</v>
      </c>
      <c r="AI39" s="18">
        <f>VLOOKUP(AG39,'Net_Schedule &amp; Net_Actual'!$A$1:$C$2107,3,0)</f>
        <v>16931.345000000001</v>
      </c>
      <c r="AJ39" s="19">
        <f>[3]Summary!$I33</f>
        <v>31299.840000000062</v>
      </c>
      <c r="AK39" s="19">
        <f t="shared" si="9"/>
        <v>5280.0000000000109</v>
      </c>
      <c r="AL39" s="19">
        <f t="shared" si="10"/>
        <v>220.00000000000045</v>
      </c>
      <c r="AM39" s="19">
        <f t="shared" si="11"/>
        <v>4590.6432000000095</v>
      </c>
      <c r="AN39" s="19">
        <f>[3]Summary!$J33</f>
        <v>2752.56</v>
      </c>
      <c r="AP39" s="16">
        <v>30</v>
      </c>
      <c r="AQ39" s="17">
        <f t="shared" si="40"/>
        <v>43342</v>
      </c>
      <c r="AR39" s="18">
        <f>VLOOKUP(AQ39,'Net_Schedule &amp; Net_Actual'!$A$1:$C$2107,2,0)</f>
        <v>18766.067999999999</v>
      </c>
      <c r="AS39" s="18">
        <f>VLOOKUP(AQ39,'Net_Schedule &amp; Net_Actual'!$A$1:$C$2107,3,0)</f>
        <v>18896.508999999998</v>
      </c>
      <c r="AT39" s="19">
        <f>[3]Summary!$K33</f>
        <v>31299.840000000062</v>
      </c>
      <c r="AU39" s="19">
        <f t="shared" si="12"/>
        <v>5280.0000000000109</v>
      </c>
      <c r="AV39" s="19">
        <f t="shared" si="13"/>
        <v>220.00000000000045</v>
      </c>
      <c r="AW39" s="19">
        <f t="shared" si="14"/>
        <v>4590.6432000000095</v>
      </c>
      <c r="AX39" s="19">
        <f>[3]Summary!$L33</f>
        <v>2752.56</v>
      </c>
      <c r="AZ39" s="16">
        <v>30</v>
      </c>
      <c r="BA39" s="17">
        <f t="shared" si="41"/>
        <v>43373</v>
      </c>
      <c r="BB39" s="18">
        <f>VLOOKUP(BA39,'Net_Schedule &amp; Net_Actual'!$A$1:$C$2107,2,0)</f>
        <v>18546.63</v>
      </c>
      <c r="BC39" s="18">
        <f>VLOOKUP(BA39,'Net_Schedule &amp; Net_Actual'!$A$1:$C$2107,3,0)</f>
        <v>19084.650000000001</v>
      </c>
      <c r="BD39" s="19">
        <f>[3]Summary!$M33</f>
        <v>31299.840000000062</v>
      </c>
      <c r="BE39" s="19">
        <f t="shared" si="15"/>
        <v>5280.0000000000109</v>
      </c>
      <c r="BF39" s="19">
        <f t="shared" si="16"/>
        <v>220.00000000000045</v>
      </c>
      <c r="BG39" s="19">
        <f t="shared" si="17"/>
        <v>4590.6432000000095</v>
      </c>
      <c r="BH39" s="19">
        <f>[3]Summary!$N33</f>
        <v>2752.56</v>
      </c>
      <c r="BJ39" s="16">
        <v>30</v>
      </c>
      <c r="BK39" s="17">
        <f t="shared" si="42"/>
        <v>43403</v>
      </c>
      <c r="BL39" s="18">
        <f>VLOOKUP(BK39,'Net_Schedule &amp; Net_Actual'!$A$1:$C$2107,2,0)</f>
        <v>10829.12</v>
      </c>
      <c r="BM39" s="18">
        <f>VLOOKUP(BK39,'Net_Schedule &amp; Net_Actual'!$A$1:$C$2107,3,0)</f>
        <v>11115.2</v>
      </c>
      <c r="BN39" s="19">
        <f>[3]Summary!$O33</f>
        <v>31299.840000000062</v>
      </c>
      <c r="BO39" s="19">
        <f t="shared" si="18"/>
        <v>5280.0000000000109</v>
      </c>
      <c r="BP39" s="19">
        <f t="shared" si="19"/>
        <v>220.00000000000045</v>
      </c>
      <c r="BQ39" s="19">
        <f t="shared" si="20"/>
        <v>4590.6432000000095</v>
      </c>
      <c r="BR39" s="19">
        <f>[3]Summary!$P33</f>
        <v>1596.1775000000027</v>
      </c>
      <c r="BT39" s="16">
        <v>30</v>
      </c>
      <c r="BU39" s="17">
        <f t="shared" si="43"/>
        <v>43434</v>
      </c>
      <c r="BV39" s="18">
        <f>VLOOKUP(BU39,'Net_Schedule &amp; Net_Actual'!$A$1:$C$2107,2,0)</f>
        <v>7435.0780000000004</v>
      </c>
      <c r="BW39" s="18">
        <f>VLOOKUP(BU39,'Net_Schedule &amp; Net_Actual'!$A$1:$C$2107,3,0)</f>
        <v>7594.6180000000004</v>
      </c>
      <c r="BX39" s="19">
        <f>[3]Summary!$Q33</f>
        <v>31299.840000000062</v>
      </c>
      <c r="BY39" s="19">
        <f t="shared" si="21"/>
        <v>5280.0000000000109</v>
      </c>
      <c r="BZ39" s="19">
        <f t="shared" si="22"/>
        <v>220.00000000000045</v>
      </c>
      <c r="CA39" s="19">
        <f t="shared" si="23"/>
        <v>4590.6432000000095</v>
      </c>
      <c r="CB39" s="19">
        <f>[3]Summary!$R33</f>
        <v>1090.2050000000002</v>
      </c>
      <c r="CD39" s="16">
        <v>30</v>
      </c>
      <c r="CE39" s="17">
        <f t="shared" si="44"/>
        <v>43464</v>
      </c>
      <c r="CF39" s="18">
        <f>VLOOKUP(CE39,'Net_Schedule &amp; Net_Actual'!$A$1:$C$2107,2,0)</f>
        <v>4256.7510000000002</v>
      </c>
      <c r="CG39" s="18">
        <f>VLOOKUP(CE39,'Net_Schedule &amp; Net_Actual'!$A$1:$C$2107,3,0)</f>
        <v>4229.8180000000002</v>
      </c>
      <c r="CH39" s="19">
        <f>[3]Summary!$S33</f>
        <v>31299.840000000062</v>
      </c>
      <c r="CI39" s="19">
        <f t="shared" si="24"/>
        <v>5280.0000000000109</v>
      </c>
      <c r="CJ39" s="19">
        <f t="shared" si="25"/>
        <v>220.00000000000045</v>
      </c>
      <c r="CK39" s="19">
        <f t="shared" si="26"/>
        <v>4590.6432000000095</v>
      </c>
      <c r="CL39" s="19">
        <f>[3]Summary!$T33</f>
        <v>633.65000000000009</v>
      </c>
      <c r="CN39" s="16">
        <v>30</v>
      </c>
      <c r="CO39" s="17">
        <f t="shared" si="45"/>
        <v>43495</v>
      </c>
      <c r="CP39" s="18">
        <f>VLOOKUP(CO39,'Net_Schedule &amp; Net_Actual'!$A$1:$C$2107,2,0)</f>
        <v>5071.8040000000001</v>
      </c>
      <c r="CQ39" s="18">
        <f>VLOOKUP(CO39,'Net_Schedule &amp; Net_Actual'!$A$1:$C$2107,3,0)</f>
        <v>5051.0540000000001</v>
      </c>
      <c r="CR39" s="19">
        <f>[3]Summary!$U33</f>
        <v>31299.840000000062</v>
      </c>
      <c r="CS39" s="19">
        <f t="shared" si="27"/>
        <v>5280.0000000000109</v>
      </c>
      <c r="CT39" s="19">
        <f t="shared" si="28"/>
        <v>220.00000000000045</v>
      </c>
      <c r="CU39" s="19">
        <f t="shared" si="29"/>
        <v>4590.6432000000095</v>
      </c>
      <c r="CV39" s="19">
        <f>[3]Summary!$V33</f>
        <v>745.1774999999999</v>
      </c>
      <c r="CX39" s="16"/>
      <c r="CY39" s="17"/>
      <c r="CZ39" s="18"/>
      <c r="DA39" s="18"/>
      <c r="DB39" s="19">
        <f>[3]Summary!$W33</f>
        <v>0</v>
      </c>
      <c r="DC39" s="19">
        <f t="shared" si="30"/>
        <v>0</v>
      </c>
      <c r="DD39" s="19">
        <f t="shared" si="31"/>
        <v>0</v>
      </c>
      <c r="DE39" s="19">
        <f t="shared" si="32"/>
        <v>0</v>
      </c>
      <c r="DF39" s="19">
        <f>[3]Summary!$X33</f>
        <v>0</v>
      </c>
      <c r="DH39" s="16">
        <v>30</v>
      </c>
      <c r="DI39" s="17">
        <f t="shared" si="47"/>
        <v>43554</v>
      </c>
      <c r="DJ39" s="18">
        <f>VLOOKUP(DI39,'Net_Schedule &amp; Net_Actual'!$A$1:$C$2107,2,0)</f>
        <v>9863.0429999999997</v>
      </c>
      <c r="DK39" s="18">
        <f>VLOOKUP(DI39,'Net_Schedule &amp; Net_Actual'!$A$1:$C$2107,3,0)</f>
        <v>10135.418</v>
      </c>
      <c r="DL39" s="19">
        <f>[3]Summary!$Y33</f>
        <v>31299.840000000062</v>
      </c>
      <c r="DM39" s="19">
        <f t="shared" si="33"/>
        <v>5280.0000000000109</v>
      </c>
      <c r="DN39" s="19">
        <f t="shared" si="34"/>
        <v>220.00000000000045</v>
      </c>
      <c r="DO39" s="19">
        <f t="shared" si="35"/>
        <v>4590.6432000000095</v>
      </c>
      <c r="DP39" s="19">
        <f>[3]Summary!$Z33</f>
        <v>1106.3024999999998</v>
      </c>
    </row>
    <row r="40" spans="2:124" s="15" customFormat="1" ht="15.95" customHeight="1" x14ac:dyDescent="0.2">
      <c r="B40" s="42"/>
      <c r="C40" s="43"/>
      <c r="D40" s="18"/>
      <c r="E40" s="18"/>
      <c r="F40" s="44">
        <f>[3]Summary!$C34</f>
        <v>0</v>
      </c>
      <c r="G40" s="44"/>
      <c r="H40" s="19">
        <f t="shared" si="1"/>
        <v>0</v>
      </c>
      <c r="I40" s="19">
        <f t="shared" si="2"/>
        <v>0</v>
      </c>
      <c r="J40" s="44">
        <f>[3]Summary!$D34</f>
        <v>0</v>
      </c>
      <c r="L40" s="42">
        <v>31</v>
      </c>
      <c r="M40" s="43">
        <f t="shared" si="37"/>
        <v>43251</v>
      </c>
      <c r="N40" s="18">
        <f>VLOOKUP(M40,'Net_Schedule &amp; Net_Actual'!$A$1:$C$2107,2,0)</f>
        <v>16657.616000000002</v>
      </c>
      <c r="O40" s="18">
        <f>VLOOKUP(M40,'Net_Schedule &amp; Net_Actual'!$A$1:$C$2107,3,0)</f>
        <v>16807.708999999999</v>
      </c>
      <c r="P40" s="44">
        <f>[3]Summary!$E34</f>
        <v>31299.840000000062</v>
      </c>
      <c r="Q40" s="44">
        <f t="shared" si="3"/>
        <v>5280.0000000000109</v>
      </c>
      <c r="R40" s="19">
        <f t="shared" si="4"/>
        <v>220.00000000000045</v>
      </c>
      <c r="S40" s="19">
        <f t="shared" si="5"/>
        <v>4590.6432000000095</v>
      </c>
      <c r="T40" s="44">
        <f>[3]Summary!$F34</f>
        <v>2383.2299999999977</v>
      </c>
      <c r="V40" s="42"/>
      <c r="W40" s="43"/>
      <c r="X40" s="18"/>
      <c r="Y40" s="18"/>
      <c r="Z40" s="44">
        <f>[3]Summary!$G34</f>
        <v>0</v>
      </c>
      <c r="AA40" s="44"/>
      <c r="AB40" s="19">
        <f t="shared" si="7"/>
        <v>0</v>
      </c>
      <c r="AC40" s="19">
        <f t="shared" si="8"/>
        <v>0</v>
      </c>
      <c r="AD40" s="44">
        <f>[3]Summary!$H34</f>
        <v>0</v>
      </c>
      <c r="AF40" s="42">
        <v>31</v>
      </c>
      <c r="AG40" s="43">
        <f t="shared" si="39"/>
        <v>43312</v>
      </c>
      <c r="AH40" s="18">
        <f>VLOOKUP(AG40,'Net_Schedule &amp; Net_Actual'!$A$1:$C$2107,2,0)</f>
        <v>11121.406000000001</v>
      </c>
      <c r="AI40" s="18">
        <f>VLOOKUP(AG40,'Net_Schedule &amp; Net_Actual'!$A$1:$C$2107,3,0)</f>
        <v>11234.691000000001</v>
      </c>
      <c r="AJ40" s="44">
        <f>[3]Summary!$I34</f>
        <v>31299.840000000062</v>
      </c>
      <c r="AK40" s="44">
        <f t="shared" si="9"/>
        <v>5280.0000000000109</v>
      </c>
      <c r="AL40" s="19">
        <f t="shared" si="10"/>
        <v>220.00000000000045</v>
      </c>
      <c r="AM40" s="19">
        <f t="shared" si="11"/>
        <v>4590.6432000000095</v>
      </c>
      <c r="AN40" s="44">
        <f>[3]Summary!$J34</f>
        <v>3781.5550000000021</v>
      </c>
      <c r="AP40" s="42">
        <v>31</v>
      </c>
      <c r="AQ40" s="43">
        <f t="shared" si="40"/>
        <v>43343</v>
      </c>
      <c r="AR40" s="18">
        <f>VLOOKUP(AQ40,'Net_Schedule &amp; Net_Actual'!$A$1:$C$2107,2,0)</f>
        <v>18766.067999999999</v>
      </c>
      <c r="AS40" s="18">
        <f>VLOOKUP(AQ40,'Net_Schedule &amp; Net_Actual'!$A$1:$C$2107,3,0)</f>
        <v>18908.945</v>
      </c>
      <c r="AT40" s="44">
        <f>[3]Summary!$K34</f>
        <v>31299.840000000062</v>
      </c>
      <c r="AU40" s="44">
        <f t="shared" si="12"/>
        <v>5280.0000000000109</v>
      </c>
      <c r="AV40" s="19">
        <f t="shared" si="13"/>
        <v>220.00000000000045</v>
      </c>
      <c r="AW40" s="19">
        <f t="shared" si="14"/>
        <v>4590.6432000000095</v>
      </c>
      <c r="AX40" s="44">
        <f>[3]Summary!$L34</f>
        <v>2752.56</v>
      </c>
      <c r="AZ40" s="42"/>
      <c r="BA40" s="43"/>
      <c r="BB40" s="18"/>
      <c r="BC40" s="18"/>
      <c r="BD40" s="44">
        <f>[3]Summary!$M34</f>
        <v>0</v>
      </c>
      <c r="BE40" s="44"/>
      <c r="BF40" s="19">
        <f t="shared" si="16"/>
        <v>0</v>
      </c>
      <c r="BG40" s="19">
        <f t="shared" si="17"/>
        <v>0</v>
      </c>
      <c r="BH40" s="44">
        <f>[3]Summary!$N34</f>
        <v>0</v>
      </c>
      <c r="BJ40" s="42">
        <v>31</v>
      </c>
      <c r="BK40" s="43">
        <f t="shared" si="42"/>
        <v>43404</v>
      </c>
      <c r="BL40" s="18">
        <f>VLOOKUP(BK40,'Net_Schedule &amp; Net_Actual'!$A$1:$C$2107,2,0)</f>
        <v>11098.48</v>
      </c>
      <c r="BM40" s="18">
        <f>VLOOKUP(BK40,'Net_Schedule &amp; Net_Actual'!$A$1:$C$2107,3,0)</f>
        <v>10806.62</v>
      </c>
      <c r="BN40" s="44">
        <f>[3]Summary!$O34</f>
        <v>31299.840000000062</v>
      </c>
      <c r="BO40" s="44">
        <f t="shared" si="18"/>
        <v>5280.0000000000109</v>
      </c>
      <c r="BP40" s="19">
        <f t="shared" si="19"/>
        <v>220.00000000000045</v>
      </c>
      <c r="BQ40" s="19">
        <f t="shared" si="20"/>
        <v>4590.6432000000095</v>
      </c>
      <c r="BR40" s="44">
        <f>[3]Summary!$P34</f>
        <v>1627.8925000000027</v>
      </c>
      <c r="BT40" s="42"/>
      <c r="BU40" s="43"/>
      <c r="BV40" s="18"/>
      <c r="BW40" s="18"/>
      <c r="BX40" s="44">
        <f>[3]Summary!$Q34</f>
        <v>0</v>
      </c>
      <c r="BY40" s="44"/>
      <c r="BZ40" s="19">
        <f t="shared" si="22"/>
        <v>0</v>
      </c>
      <c r="CA40" s="19">
        <f t="shared" si="23"/>
        <v>0</v>
      </c>
      <c r="CB40" s="44">
        <f>[3]Summary!$R34</f>
        <v>0</v>
      </c>
      <c r="CD40" s="42">
        <v>31</v>
      </c>
      <c r="CE40" s="43">
        <f t="shared" si="44"/>
        <v>43465</v>
      </c>
      <c r="CF40" s="18">
        <f>VLOOKUP(CE40,'Net_Schedule &amp; Net_Actual'!$A$1:$C$2107,2,0)</f>
        <v>4298.9229999999998</v>
      </c>
      <c r="CG40" s="18">
        <f>VLOOKUP(CE40,'Net_Schedule &amp; Net_Actual'!$A$1:$C$2107,3,0)</f>
        <v>4233.3090000000002</v>
      </c>
      <c r="CH40" s="44">
        <f>[3]Summary!$S34</f>
        <v>31299.840000000062</v>
      </c>
      <c r="CI40" s="44">
        <f t="shared" si="24"/>
        <v>5280.0000000000109</v>
      </c>
      <c r="CJ40" s="19">
        <f t="shared" si="25"/>
        <v>220.00000000000045</v>
      </c>
      <c r="CK40" s="19">
        <f t="shared" si="26"/>
        <v>4590.6432000000095</v>
      </c>
      <c r="CL40" s="44">
        <f>[3]Summary!$T34</f>
        <v>633.42499999999995</v>
      </c>
      <c r="CN40" s="42">
        <v>31</v>
      </c>
      <c r="CO40" s="43">
        <f t="shared" si="45"/>
        <v>43496</v>
      </c>
      <c r="CP40" s="18">
        <f>VLOOKUP(CO40,'Net_Schedule &amp; Net_Actual'!$A$1:$C$2107,2,0)</f>
        <v>4619.1710000000003</v>
      </c>
      <c r="CQ40" s="18">
        <f>VLOOKUP(CO40,'Net_Schedule &amp; Net_Actual'!$A$1:$C$2107,3,0)</f>
        <v>4529.2359999999999</v>
      </c>
      <c r="CR40" s="44">
        <f>[3]Summary!$U34</f>
        <v>31299.840000000062</v>
      </c>
      <c r="CS40" s="44">
        <f t="shared" si="27"/>
        <v>5280.0000000000109</v>
      </c>
      <c r="CT40" s="19">
        <f t="shared" si="28"/>
        <v>220.00000000000045</v>
      </c>
      <c r="CU40" s="19">
        <f t="shared" si="29"/>
        <v>4590.6432000000095</v>
      </c>
      <c r="CV40" s="44">
        <f>[3]Summary!$V34</f>
        <v>715.14250000000015</v>
      </c>
      <c r="CX40" s="42"/>
      <c r="CY40" s="43"/>
      <c r="CZ40" s="18"/>
      <c r="DA40" s="18"/>
      <c r="DB40" s="44">
        <f>[3]Summary!$W34</f>
        <v>0</v>
      </c>
      <c r="DC40" s="44">
        <f t="shared" si="30"/>
        <v>0</v>
      </c>
      <c r="DD40" s="19">
        <f t="shared" si="31"/>
        <v>0</v>
      </c>
      <c r="DE40" s="19">
        <f t="shared" si="32"/>
        <v>0</v>
      </c>
      <c r="DF40" s="44">
        <f>[3]Summary!$X34</f>
        <v>0</v>
      </c>
      <c r="DH40" s="42">
        <v>31</v>
      </c>
      <c r="DI40" s="43">
        <f t="shared" si="47"/>
        <v>43555</v>
      </c>
      <c r="DJ40" s="18">
        <f>VLOOKUP(DI40,'Net_Schedule &amp; Net_Actual'!$A$1:$C$2107,2,0)</f>
        <v>12103.687</v>
      </c>
      <c r="DK40" s="18">
        <f>VLOOKUP(DI40,'Net_Schedule &amp; Net_Actual'!$A$1:$C$2107,3,0)</f>
        <v>11758.036</v>
      </c>
      <c r="DL40" s="44">
        <f>[3]Summary!$Y34</f>
        <v>0</v>
      </c>
      <c r="DM40" s="44">
        <f t="shared" si="33"/>
        <v>0</v>
      </c>
      <c r="DN40" s="19">
        <f t="shared" si="34"/>
        <v>0</v>
      </c>
      <c r="DO40" s="19">
        <f t="shared" si="35"/>
        <v>0</v>
      </c>
      <c r="DP40" s="44">
        <f>[3]Summary!$Z34</f>
        <v>0</v>
      </c>
    </row>
    <row r="41" spans="2:124" s="15" customFormat="1" ht="15.95" customHeight="1" thickBot="1" x14ac:dyDescent="0.25">
      <c r="B41" s="45" t="s">
        <v>3</v>
      </c>
      <c r="C41" s="45"/>
      <c r="D41" s="46">
        <f>SUM(D10:D40)</f>
        <v>200932.06299999997</v>
      </c>
      <c r="E41" s="46">
        <f>SUM(E10:E40)</f>
        <v>202731.27000000002</v>
      </c>
      <c r="F41" s="47">
        <f>SUM(F10:F40)</f>
        <v>938995.20000000228</v>
      </c>
      <c r="G41" s="47">
        <f>SUM(G10:G40)</f>
        <v>158400.00000000032</v>
      </c>
      <c r="H41" s="47"/>
      <c r="I41" s="47">
        <f>SUM(I10:I40)</f>
        <v>137719.29600000023</v>
      </c>
      <c r="J41" s="47">
        <f>SUM(J10:J40)</f>
        <v>30350.699999999986</v>
      </c>
      <c r="L41" s="45" t="s">
        <v>3</v>
      </c>
      <c r="M41" s="45"/>
      <c r="N41" s="46">
        <f>SUM(N10:N40)</f>
        <v>397885.11499999993</v>
      </c>
      <c r="O41" s="46">
        <f>SUM(O10:O40)</f>
        <v>404874.68899999995</v>
      </c>
      <c r="P41" s="47">
        <f>SUM(P10:P40)</f>
        <v>970295.04000000237</v>
      </c>
      <c r="Q41" s="47">
        <f>SUM(Q10:Q40)</f>
        <v>163680.00000000032</v>
      </c>
      <c r="R41" s="47"/>
      <c r="S41" s="47">
        <f>SUM(S10:S40)</f>
        <v>142309.93920000026</v>
      </c>
      <c r="T41" s="47">
        <f>SUM(T10:T40)</f>
        <v>58034.845000000023</v>
      </c>
      <c r="V41" s="45" t="s">
        <v>3</v>
      </c>
      <c r="W41" s="45"/>
      <c r="X41" s="46">
        <f>SUM(X10:X40)</f>
        <v>566646.31500000006</v>
      </c>
      <c r="Y41" s="46">
        <f>SUM(Y10:Y40)</f>
        <v>574075.99500000011</v>
      </c>
      <c r="Z41" s="47">
        <f>SUM(Z10:Z40)</f>
        <v>938017.08000000229</v>
      </c>
      <c r="AA41" s="47">
        <f>SUM(AA10:AA40)</f>
        <v>158235.00000000032</v>
      </c>
      <c r="AB41" s="47"/>
      <c r="AC41" s="47">
        <f>SUM(AC10:AC40)</f>
        <v>137575.83840000024</v>
      </c>
      <c r="AD41" s="47">
        <f>SUM(AD10:AD40)</f>
        <v>82506.03</v>
      </c>
      <c r="AF41" s="45" t="s">
        <v>3</v>
      </c>
      <c r="AG41" s="45"/>
      <c r="AH41" s="46">
        <f>SUM(AH10:AH40)</f>
        <v>560698.37799999991</v>
      </c>
      <c r="AI41" s="46">
        <f>SUM(AI10:AI40)</f>
        <v>562347.62799999991</v>
      </c>
      <c r="AJ41" s="47">
        <f>SUM(AJ10:AJ40)</f>
        <v>970295.04000000237</v>
      </c>
      <c r="AK41" s="47">
        <f>SUM(AK10:AK40)</f>
        <v>163680.00000000032</v>
      </c>
      <c r="AL41" s="47"/>
      <c r="AM41" s="47">
        <f>SUM(AM10:AM40)</f>
        <v>142309.93920000026</v>
      </c>
      <c r="AN41" s="47">
        <f>SUM(AN10:AN40)</f>
        <v>86449.497499999983</v>
      </c>
      <c r="AP41" s="45" t="s">
        <v>3</v>
      </c>
      <c r="AQ41" s="45"/>
      <c r="AR41" s="46">
        <f>SUM(AR10:AR40)</f>
        <v>523285.86599999981</v>
      </c>
      <c r="AS41" s="46">
        <f>SUM(AS10:AS40)</f>
        <v>529237.52600000007</v>
      </c>
      <c r="AT41" s="47">
        <f>SUM(AT10:AT40)</f>
        <v>970295.04000000237</v>
      </c>
      <c r="AU41" s="47">
        <f>SUM(AU10:AU40)</f>
        <v>163680.00000000032</v>
      </c>
      <c r="AV41" s="47"/>
      <c r="AW41" s="47">
        <f>SUM(AW10:AW40)</f>
        <v>142309.93920000026</v>
      </c>
      <c r="AX41" s="47">
        <f>SUM(AX10:AX40)</f>
        <v>85809.059999999983</v>
      </c>
      <c r="AZ41" s="45" t="s">
        <v>3</v>
      </c>
      <c r="BA41" s="45"/>
      <c r="BB41" s="46">
        <f>SUM(BB10:BB40)</f>
        <v>564780.50099999981</v>
      </c>
      <c r="BC41" s="46">
        <f>SUM(BC10:BC40)</f>
        <v>574435.11900000006</v>
      </c>
      <c r="BD41" s="47">
        <f>SUM(BD10:BD40)</f>
        <v>938995.20000000228</v>
      </c>
      <c r="BE41" s="47">
        <f>SUM(BE10:BE40)</f>
        <v>158400.00000000032</v>
      </c>
      <c r="BF41" s="47"/>
      <c r="BG41" s="47">
        <f>SUM(BG10:BG40)</f>
        <v>137719.29600000023</v>
      </c>
      <c r="BH41" s="47">
        <f>SUM(BH10:BH40)</f>
        <v>82822.039999999979</v>
      </c>
      <c r="BJ41" s="45" t="s">
        <v>3</v>
      </c>
      <c r="BK41" s="45"/>
      <c r="BL41" s="46">
        <f>SUM(BL10:BL40)</f>
        <v>463635.63399999985</v>
      </c>
      <c r="BM41" s="46">
        <f>SUM(BM10:BM40)</f>
        <v>460272.42999999988</v>
      </c>
      <c r="BN41" s="47">
        <f>SUM(BN10:BN40)</f>
        <v>865962.24000000209</v>
      </c>
      <c r="BO41" s="47">
        <f>SUM(BO10:BO40)</f>
        <v>146080.00000000035</v>
      </c>
      <c r="BP41" s="47"/>
      <c r="BQ41" s="47">
        <f>SUM(BQ10:BQ40)</f>
        <v>127007.79520000023</v>
      </c>
      <c r="BR41" s="47">
        <f>SUM(BR10:BR40)</f>
        <v>68405.180000000008</v>
      </c>
      <c r="BT41" s="45" t="s">
        <v>3</v>
      </c>
      <c r="BU41" s="45"/>
      <c r="BV41" s="46">
        <f>SUM(BV10:BV40)</f>
        <v>264228.42299999995</v>
      </c>
      <c r="BW41" s="46">
        <f>SUM(BW10:BW40)</f>
        <v>263966.68199999997</v>
      </c>
      <c r="BX41" s="47">
        <f>SUM(BX10:BX40)</f>
        <v>938995.20000000228</v>
      </c>
      <c r="BY41" s="47">
        <f>SUM(BY10:BY40)</f>
        <v>158400.00000000032</v>
      </c>
      <c r="BZ41" s="47"/>
      <c r="CA41" s="47">
        <f>SUM(CA10:CA40)</f>
        <v>137719.29600000023</v>
      </c>
      <c r="CB41" s="47">
        <f>SUM(CB10:CB40)</f>
        <v>38927.907500000023</v>
      </c>
      <c r="CD41" s="45" t="s">
        <v>3</v>
      </c>
      <c r="CE41" s="45"/>
      <c r="CF41" s="46">
        <f>SUM(CF10:CF40)</f>
        <v>185658.21699999995</v>
      </c>
      <c r="CG41" s="46">
        <f>SUM(CG10:CG40)</f>
        <v>184974.97699999996</v>
      </c>
      <c r="CH41" s="47">
        <f>SUM(CH10:CH40)</f>
        <v>970295.04000000237</v>
      </c>
      <c r="CI41" s="47">
        <f>SUM(CI10:CI40)</f>
        <v>163680.00000000032</v>
      </c>
      <c r="CJ41" s="47"/>
      <c r="CK41" s="47">
        <f>SUM(CK10:CK40)</f>
        <v>142309.93920000026</v>
      </c>
      <c r="CL41" s="47">
        <f>SUM(CL10:CL40)</f>
        <v>27659.564999999999</v>
      </c>
      <c r="CN41" s="45" t="s">
        <v>3</v>
      </c>
      <c r="CO41" s="45"/>
      <c r="CP41" s="46">
        <f>SUM(CP10:CP40)</f>
        <v>142180.33500000002</v>
      </c>
      <c r="CQ41" s="46">
        <f>SUM(CQ10:CQ40)</f>
        <v>141078.397</v>
      </c>
      <c r="CR41" s="47">
        <f>SUM(CR10:CR40)</f>
        <v>970295.04000000237</v>
      </c>
      <c r="CS41" s="47">
        <f>SUM(CS10:CS40)</f>
        <v>158114.17701149458</v>
      </c>
      <c r="CT41" s="47"/>
      <c r="CU41" s="47">
        <f>SUM(CU10:CU40)</f>
        <v>137470.79006087381</v>
      </c>
      <c r="CV41" s="47">
        <f>SUM(CV10:CV40)</f>
        <v>21395.605000000003</v>
      </c>
      <c r="CX41" s="45" t="s">
        <v>3</v>
      </c>
      <c r="CY41" s="45"/>
      <c r="CZ41" s="46">
        <f>SUM(CZ10:CZ40)</f>
        <v>126634.43500000004</v>
      </c>
      <c r="DA41" s="46">
        <f>SUM(DA10:DA40)</f>
        <v>125676.579</v>
      </c>
      <c r="DB41" s="47">
        <f>SUM(DB10:DB40)</f>
        <v>876395.52000000211</v>
      </c>
      <c r="DC41" s="47">
        <f>SUM(DC10:DC40)</f>
        <v>147840.00000000032</v>
      </c>
      <c r="DD41" s="47"/>
      <c r="DE41" s="47">
        <f>SUM(DE10:DE40)</f>
        <v>128538.00960000019</v>
      </c>
      <c r="DF41" s="47">
        <f>SUM(DF10:DF40)</f>
        <v>18837.920000000002</v>
      </c>
      <c r="DH41" s="45" t="s">
        <v>3</v>
      </c>
      <c r="DI41" s="45"/>
      <c r="DJ41" s="46">
        <f>SUM(DJ10:DJ40)</f>
        <v>207127.04599999997</v>
      </c>
      <c r="DK41" s="46">
        <f>SUM(DK10:DK40)</f>
        <v>203549.88599999997</v>
      </c>
      <c r="DL41" s="47">
        <f>SUM(DL10:DL40)</f>
        <v>907695.3600000022</v>
      </c>
      <c r="DM41" s="47">
        <f>SUM(DM10:DM40)</f>
        <v>153120.00000000032</v>
      </c>
      <c r="DN41" s="47"/>
      <c r="DO41" s="47">
        <f>SUM(DO10:DO40)</f>
        <v>133128.65280000021</v>
      </c>
      <c r="DP41" s="47">
        <f>SUM(DP10:DP40)</f>
        <v>27754.062500000007</v>
      </c>
    </row>
    <row r="42" spans="2:124" s="15" customFormat="1" ht="15.95" customHeight="1" thickBot="1" x14ac:dyDescent="0.25">
      <c r="B42" s="22" t="s">
        <v>10</v>
      </c>
      <c r="F42" s="22"/>
      <c r="L42" s="22" t="s">
        <v>10</v>
      </c>
      <c r="P42" s="22"/>
      <c r="V42" s="22" t="s">
        <v>10</v>
      </c>
      <c r="Z42" s="22"/>
      <c r="AF42" s="22" t="s">
        <v>10</v>
      </c>
      <c r="AJ42" s="22"/>
      <c r="AO42" s="23"/>
      <c r="AP42" s="22" t="s">
        <v>10</v>
      </c>
      <c r="AT42" s="22"/>
      <c r="AZ42" s="22" t="s">
        <v>12</v>
      </c>
      <c r="BD42" s="22"/>
      <c r="BJ42" s="22" t="s">
        <v>12</v>
      </c>
      <c r="BN42" s="22"/>
      <c r="BT42" s="22" t="s">
        <v>12</v>
      </c>
      <c r="BX42" s="22"/>
      <c r="CD42" s="22" t="s">
        <v>12</v>
      </c>
      <c r="CH42" s="22"/>
      <c r="CN42" s="22" t="s">
        <v>10</v>
      </c>
      <c r="CR42" s="22"/>
      <c r="CX42" s="22" t="s">
        <v>10</v>
      </c>
      <c r="DB42" s="22"/>
      <c r="DH42" s="22" t="s">
        <v>10</v>
      </c>
      <c r="DL42" s="22"/>
      <c r="DR42" s="22"/>
      <c r="DT42" s="22"/>
    </row>
  </sheetData>
  <mergeCells count="24">
    <mergeCell ref="B3:J3"/>
    <mergeCell ref="L3:T3"/>
    <mergeCell ref="V3:AD3"/>
    <mergeCell ref="AF3:AN3"/>
    <mergeCell ref="AP3:AX3"/>
    <mergeCell ref="AZ5:BH5"/>
    <mergeCell ref="BJ5:BR5"/>
    <mergeCell ref="BT5:CB5"/>
    <mergeCell ref="AZ3:BH3"/>
    <mergeCell ref="BJ3:BR3"/>
    <mergeCell ref="BT3:CB3"/>
    <mergeCell ref="B5:J5"/>
    <mergeCell ref="L5:T5"/>
    <mergeCell ref="V5:AD5"/>
    <mergeCell ref="AF5:AN5"/>
    <mergeCell ref="AP5:AX5"/>
    <mergeCell ref="CD5:CL5"/>
    <mergeCell ref="CN5:CV5"/>
    <mergeCell ref="CX5:DF5"/>
    <mergeCell ref="DH5:DP5"/>
    <mergeCell ref="DH3:DP3"/>
    <mergeCell ref="CD3:CL3"/>
    <mergeCell ref="CN3:CV3"/>
    <mergeCell ref="CX3:D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1" manualBreakCount="11">
    <brk id="10" min="2" max="41" man="1"/>
    <brk id="20" min="2" max="41" man="1"/>
    <brk id="30" min="2" max="41" man="1"/>
    <brk id="40" min="2" max="41" man="1"/>
    <brk id="50" min="2" max="41" man="1"/>
    <brk id="60" min="2" max="41" man="1"/>
    <brk id="70" min="2" max="41" man="1"/>
    <brk id="80" min="2" max="41" man="1"/>
    <brk id="90" min="2" max="41" man="1"/>
    <brk id="100" min="2" max="41" man="1"/>
    <brk id="110" min="2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T42"/>
  <sheetViews>
    <sheetView showGridLines="0" view="pageBreakPreview" zoomScaleNormal="100" zoomScaleSheetLayoutView="100" workbookViewId="0">
      <selection activeCell="G18" sqref="G18"/>
    </sheetView>
  </sheetViews>
  <sheetFormatPr defaultColWidth="8.7109375" defaultRowHeight="12.75" x14ac:dyDescent="0.2"/>
  <cols>
    <col min="1" max="1" width="2" style="15" customWidth="1"/>
    <col min="2" max="2" width="6.42578125" style="15" customWidth="1"/>
    <col min="3" max="10" width="16.85546875" style="15" customWidth="1"/>
    <col min="11" max="11" width="2" style="15" customWidth="1"/>
    <col min="12" max="12" width="6.42578125" style="15" customWidth="1"/>
    <col min="13" max="20" width="16.85546875" style="15" customWidth="1"/>
    <col min="21" max="21" width="2" style="15" customWidth="1"/>
    <col min="22" max="22" width="6.42578125" style="15" customWidth="1"/>
    <col min="23" max="30" width="16.85546875" style="15" customWidth="1"/>
    <col min="31" max="31" width="2" style="15" customWidth="1"/>
    <col min="32" max="32" width="6.42578125" style="15" customWidth="1"/>
    <col min="33" max="40" width="16.85546875" style="15" customWidth="1"/>
    <col min="41" max="41" width="2" style="15" customWidth="1"/>
    <col min="42" max="42" width="6.42578125" style="15" customWidth="1"/>
    <col min="43" max="50" width="16.85546875" style="15" customWidth="1"/>
    <col min="51" max="51" width="2" style="15" customWidth="1"/>
    <col min="52" max="52" width="6.42578125" style="15" customWidth="1"/>
    <col min="53" max="60" width="16.85546875" style="15" customWidth="1"/>
    <col min="61" max="61" width="2" style="15" customWidth="1"/>
    <col min="62" max="62" width="6.42578125" style="15" customWidth="1"/>
    <col min="63" max="70" width="16.85546875" style="15" customWidth="1"/>
    <col min="71" max="71" width="2" style="15" customWidth="1"/>
    <col min="72" max="72" width="6.42578125" style="15" customWidth="1"/>
    <col min="73" max="80" width="16.85546875" style="15" customWidth="1"/>
    <col min="81" max="81" width="2" style="15" customWidth="1"/>
    <col min="82" max="82" width="6.42578125" style="15" customWidth="1"/>
    <col min="83" max="90" width="16.85546875" style="15" customWidth="1"/>
    <col min="91" max="91" width="2" style="15" customWidth="1"/>
    <col min="92" max="92" width="6.42578125" style="15" customWidth="1"/>
    <col min="93" max="100" width="16.85546875" style="15" customWidth="1"/>
    <col min="101" max="101" width="2.5703125" style="15" customWidth="1"/>
    <col min="102" max="102" width="6.42578125" style="15" customWidth="1"/>
    <col min="103" max="110" width="16.85546875" style="15" customWidth="1"/>
    <col min="111" max="111" width="2.85546875" style="15" customWidth="1"/>
    <col min="112" max="112" width="6.42578125" style="15" customWidth="1"/>
    <col min="113" max="120" width="16.85546875" style="15" customWidth="1"/>
    <col min="121" max="16384" width="8.7109375" style="15"/>
  </cols>
  <sheetData>
    <row r="3" spans="2:120" s="15" customFormat="1" ht="18.95" customHeight="1" x14ac:dyDescent="0.2">
      <c r="B3" s="24" t="s">
        <v>4</v>
      </c>
      <c r="C3" s="25"/>
      <c r="D3" s="25"/>
      <c r="E3" s="25"/>
      <c r="F3" s="25"/>
      <c r="G3" s="25"/>
      <c r="H3" s="25"/>
      <c r="I3" s="25"/>
      <c r="J3" s="26"/>
      <c r="L3" s="24" t="s">
        <v>4</v>
      </c>
      <c r="M3" s="25"/>
      <c r="N3" s="25"/>
      <c r="O3" s="25"/>
      <c r="P3" s="25"/>
      <c r="Q3" s="25"/>
      <c r="R3" s="25"/>
      <c r="S3" s="25"/>
      <c r="T3" s="26"/>
      <c r="V3" s="24" t="s">
        <v>4</v>
      </c>
      <c r="W3" s="25"/>
      <c r="X3" s="25"/>
      <c r="Y3" s="25"/>
      <c r="Z3" s="25"/>
      <c r="AA3" s="25"/>
      <c r="AB3" s="25"/>
      <c r="AC3" s="25"/>
      <c r="AD3" s="26"/>
      <c r="AF3" s="24" t="s">
        <v>4</v>
      </c>
      <c r="AG3" s="25"/>
      <c r="AH3" s="25"/>
      <c r="AI3" s="25"/>
      <c r="AJ3" s="25"/>
      <c r="AK3" s="25"/>
      <c r="AL3" s="25"/>
      <c r="AM3" s="25"/>
      <c r="AN3" s="26"/>
      <c r="AP3" s="24" t="s">
        <v>4</v>
      </c>
      <c r="AQ3" s="25"/>
      <c r="AR3" s="25"/>
      <c r="AS3" s="25"/>
      <c r="AT3" s="25"/>
      <c r="AU3" s="25"/>
      <c r="AV3" s="25"/>
      <c r="AW3" s="25"/>
      <c r="AX3" s="26"/>
      <c r="AZ3" s="24" t="s">
        <v>4</v>
      </c>
      <c r="BA3" s="25"/>
      <c r="BB3" s="25"/>
      <c r="BC3" s="25"/>
      <c r="BD3" s="25"/>
      <c r="BE3" s="25"/>
      <c r="BF3" s="25"/>
      <c r="BG3" s="25"/>
      <c r="BH3" s="26"/>
      <c r="BJ3" s="24" t="s">
        <v>4</v>
      </c>
      <c r="BK3" s="25"/>
      <c r="BL3" s="25"/>
      <c r="BM3" s="25"/>
      <c r="BN3" s="25"/>
      <c r="BO3" s="25"/>
      <c r="BP3" s="25"/>
      <c r="BQ3" s="25"/>
      <c r="BR3" s="26"/>
      <c r="BT3" s="24" t="s">
        <v>4</v>
      </c>
      <c r="BU3" s="25"/>
      <c r="BV3" s="25"/>
      <c r="BW3" s="25"/>
      <c r="BX3" s="25"/>
      <c r="BY3" s="25"/>
      <c r="BZ3" s="25"/>
      <c r="CA3" s="25"/>
      <c r="CB3" s="26"/>
      <c r="CD3" s="24" t="s">
        <v>4</v>
      </c>
      <c r="CE3" s="25"/>
      <c r="CF3" s="25"/>
      <c r="CG3" s="25"/>
      <c r="CH3" s="25"/>
      <c r="CI3" s="25"/>
      <c r="CJ3" s="25"/>
      <c r="CK3" s="25"/>
      <c r="CL3" s="26"/>
      <c r="CN3" s="24" t="s">
        <v>4</v>
      </c>
      <c r="CO3" s="25"/>
      <c r="CP3" s="25"/>
      <c r="CQ3" s="25"/>
      <c r="CR3" s="25"/>
      <c r="CS3" s="25"/>
      <c r="CT3" s="25"/>
      <c r="CU3" s="25"/>
      <c r="CV3" s="26"/>
      <c r="CX3" s="24" t="s">
        <v>4</v>
      </c>
      <c r="CY3" s="25"/>
      <c r="CZ3" s="25"/>
      <c r="DA3" s="25"/>
      <c r="DB3" s="25"/>
      <c r="DC3" s="25"/>
      <c r="DD3" s="25"/>
      <c r="DE3" s="25"/>
      <c r="DF3" s="26"/>
      <c r="DH3" s="24" t="s">
        <v>4</v>
      </c>
      <c r="DI3" s="25"/>
      <c r="DJ3" s="25"/>
      <c r="DK3" s="25"/>
      <c r="DL3" s="25"/>
      <c r="DM3" s="25"/>
      <c r="DN3" s="25"/>
      <c r="DO3" s="25"/>
      <c r="DP3" s="26"/>
    </row>
    <row r="4" spans="2:120" s="15" customFormat="1" x14ac:dyDescent="0.2">
      <c r="B4" s="27"/>
      <c r="C4" s="28"/>
      <c r="D4" s="28"/>
      <c r="E4" s="28"/>
      <c r="F4" s="28"/>
      <c r="G4" s="28"/>
      <c r="H4" s="28"/>
      <c r="I4" s="28"/>
      <c r="J4" s="29"/>
      <c r="L4" s="27"/>
      <c r="M4" s="28"/>
      <c r="N4" s="28"/>
      <c r="O4" s="28"/>
      <c r="P4" s="28"/>
      <c r="Q4" s="28"/>
      <c r="R4" s="28"/>
      <c r="S4" s="28"/>
      <c r="T4" s="29"/>
      <c r="V4" s="27"/>
      <c r="W4" s="28"/>
      <c r="X4" s="28"/>
      <c r="Y4" s="28"/>
      <c r="Z4" s="28"/>
      <c r="AA4" s="28"/>
      <c r="AB4" s="28"/>
      <c r="AC4" s="28"/>
      <c r="AD4" s="29"/>
      <c r="AF4" s="27"/>
      <c r="AG4" s="28"/>
      <c r="AH4" s="28"/>
      <c r="AI4" s="28"/>
      <c r="AJ4" s="28"/>
      <c r="AK4" s="28"/>
      <c r="AL4" s="28"/>
      <c r="AM4" s="28"/>
      <c r="AN4" s="29"/>
      <c r="AP4" s="27"/>
      <c r="AQ4" s="28"/>
      <c r="AR4" s="28"/>
      <c r="AS4" s="28"/>
      <c r="AT4" s="28"/>
      <c r="AU4" s="28"/>
      <c r="AV4" s="28"/>
      <c r="AW4" s="28"/>
      <c r="AX4" s="29"/>
      <c r="AZ4" s="27"/>
      <c r="BA4" s="28"/>
      <c r="BB4" s="28"/>
      <c r="BC4" s="28"/>
      <c r="BD4" s="28"/>
      <c r="BE4" s="28"/>
      <c r="BF4" s="28"/>
      <c r="BG4" s="28"/>
      <c r="BH4" s="29"/>
      <c r="BJ4" s="27"/>
      <c r="BK4" s="28"/>
      <c r="BL4" s="28"/>
      <c r="BM4" s="28"/>
      <c r="BN4" s="28"/>
      <c r="BO4" s="28"/>
      <c r="BP4" s="28"/>
      <c r="BQ4" s="28"/>
      <c r="BR4" s="29"/>
      <c r="BT4" s="27"/>
      <c r="BU4" s="28"/>
      <c r="BV4" s="28"/>
      <c r="BW4" s="28"/>
      <c r="BX4" s="28"/>
      <c r="BY4" s="28"/>
      <c r="BZ4" s="28"/>
      <c r="CA4" s="28"/>
      <c r="CB4" s="29"/>
      <c r="CD4" s="27"/>
      <c r="CE4" s="28"/>
      <c r="CF4" s="28"/>
      <c r="CG4" s="28"/>
      <c r="CH4" s="28"/>
      <c r="CI4" s="28"/>
      <c r="CJ4" s="28"/>
      <c r="CK4" s="28"/>
      <c r="CL4" s="29"/>
      <c r="CN4" s="27"/>
      <c r="CO4" s="28"/>
      <c r="CP4" s="28"/>
      <c r="CQ4" s="28"/>
      <c r="CR4" s="28"/>
      <c r="CS4" s="28"/>
      <c r="CT4" s="28"/>
      <c r="CU4" s="28"/>
      <c r="CV4" s="29"/>
      <c r="CX4" s="27"/>
      <c r="CY4" s="28"/>
      <c r="CZ4" s="28"/>
      <c r="DA4" s="28"/>
      <c r="DB4" s="28"/>
      <c r="DC4" s="28"/>
      <c r="DD4" s="28"/>
      <c r="DE4" s="28"/>
      <c r="DF4" s="29"/>
      <c r="DH4" s="27"/>
      <c r="DI4" s="28"/>
      <c r="DJ4" s="28"/>
      <c r="DK4" s="28"/>
      <c r="DL4" s="28"/>
      <c r="DM4" s="28"/>
      <c r="DN4" s="28"/>
      <c r="DO4" s="28"/>
      <c r="DP4" s="29"/>
    </row>
    <row r="5" spans="2:120" s="28" customFormat="1" ht="25.5" customHeight="1" x14ac:dyDescent="0.25">
      <c r="B5" s="30" t="s">
        <v>5</v>
      </c>
      <c r="C5" s="31"/>
      <c r="D5" s="31"/>
      <c r="E5" s="31"/>
      <c r="F5" s="31"/>
      <c r="G5" s="31"/>
      <c r="H5" s="31"/>
      <c r="I5" s="31"/>
      <c r="J5" s="32"/>
      <c r="L5" s="30" t="s">
        <v>5</v>
      </c>
      <c r="M5" s="31"/>
      <c r="N5" s="31"/>
      <c r="O5" s="31"/>
      <c r="P5" s="31"/>
      <c r="Q5" s="31"/>
      <c r="R5" s="31"/>
      <c r="S5" s="31"/>
      <c r="T5" s="32"/>
      <c r="V5" s="30" t="s">
        <v>5</v>
      </c>
      <c r="W5" s="31"/>
      <c r="X5" s="31"/>
      <c r="Y5" s="31"/>
      <c r="Z5" s="31"/>
      <c r="AA5" s="31"/>
      <c r="AB5" s="31"/>
      <c r="AC5" s="31"/>
      <c r="AD5" s="32"/>
      <c r="AF5" s="30" t="s">
        <v>5</v>
      </c>
      <c r="AG5" s="31"/>
      <c r="AH5" s="31"/>
      <c r="AI5" s="31"/>
      <c r="AJ5" s="31"/>
      <c r="AK5" s="31"/>
      <c r="AL5" s="31"/>
      <c r="AM5" s="31"/>
      <c r="AN5" s="32"/>
      <c r="AP5" s="30" t="s">
        <v>5</v>
      </c>
      <c r="AQ5" s="31"/>
      <c r="AR5" s="31"/>
      <c r="AS5" s="31"/>
      <c r="AT5" s="31"/>
      <c r="AU5" s="31"/>
      <c r="AV5" s="31"/>
      <c r="AW5" s="31"/>
      <c r="AX5" s="32"/>
      <c r="AZ5" s="30" t="s">
        <v>5</v>
      </c>
      <c r="BA5" s="31"/>
      <c r="BB5" s="31"/>
      <c r="BC5" s="31"/>
      <c r="BD5" s="31"/>
      <c r="BE5" s="31"/>
      <c r="BF5" s="31"/>
      <c r="BG5" s="31"/>
      <c r="BH5" s="32"/>
      <c r="BJ5" s="30" t="s">
        <v>5</v>
      </c>
      <c r="BK5" s="31"/>
      <c r="BL5" s="31"/>
      <c r="BM5" s="31"/>
      <c r="BN5" s="31"/>
      <c r="BO5" s="31"/>
      <c r="BP5" s="31"/>
      <c r="BQ5" s="31"/>
      <c r="BR5" s="32"/>
      <c r="BT5" s="30" t="s">
        <v>5</v>
      </c>
      <c r="BU5" s="31"/>
      <c r="BV5" s="31"/>
      <c r="BW5" s="31"/>
      <c r="BX5" s="31"/>
      <c r="BY5" s="31"/>
      <c r="BZ5" s="31"/>
      <c r="CA5" s="31"/>
      <c r="CB5" s="32"/>
      <c r="CD5" s="30" t="s">
        <v>5</v>
      </c>
      <c r="CE5" s="31"/>
      <c r="CF5" s="31"/>
      <c r="CG5" s="31"/>
      <c r="CH5" s="31"/>
      <c r="CI5" s="31"/>
      <c r="CJ5" s="31"/>
      <c r="CK5" s="31"/>
      <c r="CL5" s="32"/>
      <c r="CN5" s="30" t="s">
        <v>5</v>
      </c>
      <c r="CO5" s="31"/>
      <c r="CP5" s="31"/>
      <c r="CQ5" s="31"/>
      <c r="CR5" s="31"/>
      <c r="CS5" s="31"/>
      <c r="CT5" s="31"/>
      <c r="CU5" s="31"/>
      <c r="CV5" s="32"/>
      <c r="CX5" s="30" t="s">
        <v>5</v>
      </c>
      <c r="CY5" s="31"/>
      <c r="CZ5" s="31"/>
      <c r="DA5" s="31"/>
      <c r="DB5" s="31"/>
      <c r="DC5" s="31"/>
      <c r="DD5" s="31"/>
      <c r="DE5" s="31"/>
      <c r="DF5" s="32"/>
      <c r="DH5" s="30" t="s">
        <v>5</v>
      </c>
      <c r="DI5" s="31"/>
      <c r="DJ5" s="31"/>
      <c r="DK5" s="31"/>
      <c r="DL5" s="31"/>
      <c r="DM5" s="31"/>
      <c r="DN5" s="31"/>
      <c r="DO5" s="31"/>
      <c r="DP5" s="32"/>
    </row>
    <row r="6" spans="2:120" s="28" customFormat="1" ht="15.6" customHeight="1" x14ac:dyDescent="0.25">
      <c r="B6" s="33"/>
      <c r="C6" s="34"/>
      <c r="D6" s="34"/>
      <c r="E6" s="34"/>
      <c r="F6" s="34"/>
      <c r="G6" s="34"/>
      <c r="H6" s="34"/>
      <c r="I6" s="34"/>
      <c r="J6" s="35"/>
      <c r="L6" s="33"/>
      <c r="M6" s="34"/>
      <c r="N6" s="34"/>
      <c r="O6" s="34"/>
      <c r="P6" s="34"/>
      <c r="Q6" s="34"/>
      <c r="R6" s="34"/>
      <c r="S6" s="34"/>
      <c r="T6" s="35"/>
      <c r="V6" s="33"/>
      <c r="W6" s="34"/>
      <c r="X6" s="34"/>
      <c r="Y6" s="34"/>
      <c r="Z6" s="34"/>
      <c r="AA6" s="34"/>
      <c r="AB6" s="34"/>
      <c r="AC6" s="34"/>
      <c r="AD6" s="35"/>
      <c r="AF6" s="33"/>
      <c r="AG6" s="34"/>
      <c r="AH6" s="34"/>
      <c r="AI6" s="34"/>
      <c r="AJ6" s="34"/>
      <c r="AK6" s="34"/>
      <c r="AL6" s="34"/>
      <c r="AM6" s="34"/>
      <c r="AN6" s="35"/>
      <c r="AP6" s="33"/>
      <c r="AQ6" s="34"/>
      <c r="AR6" s="34"/>
      <c r="AS6" s="34"/>
      <c r="AT6" s="34"/>
      <c r="AU6" s="34"/>
      <c r="AV6" s="34"/>
      <c r="AW6" s="34"/>
      <c r="AX6" s="35"/>
      <c r="AZ6" s="33"/>
      <c r="BA6" s="34"/>
      <c r="BB6" s="34"/>
      <c r="BC6" s="34"/>
      <c r="BD6" s="34"/>
      <c r="BE6" s="34"/>
      <c r="BF6" s="34"/>
      <c r="BG6" s="34"/>
      <c r="BH6" s="35"/>
      <c r="BJ6" s="33"/>
      <c r="BK6" s="34"/>
      <c r="BL6" s="34"/>
      <c r="BM6" s="34"/>
      <c r="BN6" s="34"/>
      <c r="BO6" s="34"/>
      <c r="BP6" s="34"/>
      <c r="BQ6" s="34"/>
      <c r="BR6" s="35"/>
      <c r="BT6" s="33"/>
      <c r="BU6" s="34"/>
      <c r="BV6" s="34"/>
      <c r="BW6" s="34"/>
      <c r="BX6" s="34"/>
      <c r="BY6" s="34"/>
      <c r="BZ6" s="34"/>
      <c r="CA6" s="34"/>
      <c r="CB6" s="35"/>
      <c r="CD6" s="33"/>
      <c r="CE6" s="34"/>
      <c r="CF6" s="34"/>
      <c r="CG6" s="34"/>
      <c r="CH6" s="34"/>
      <c r="CI6" s="34"/>
      <c r="CJ6" s="34"/>
      <c r="CK6" s="34"/>
      <c r="CL6" s="35"/>
      <c r="CN6" s="33"/>
      <c r="CO6" s="34"/>
      <c r="CP6" s="34"/>
      <c r="CQ6" s="34"/>
      <c r="CR6" s="34"/>
      <c r="CS6" s="34"/>
      <c r="CT6" s="34"/>
      <c r="CU6" s="34"/>
      <c r="CV6" s="35"/>
      <c r="CX6" s="33"/>
      <c r="CY6" s="34"/>
      <c r="CZ6" s="34"/>
      <c r="DA6" s="34"/>
      <c r="DB6" s="34"/>
      <c r="DC6" s="34"/>
      <c r="DD6" s="34"/>
      <c r="DE6" s="34"/>
      <c r="DF6" s="35"/>
      <c r="DH6" s="33"/>
      <c r="DI6" s="34"/>
      <c r="DJ6" s="34"/>
      <c r="DK6" s="34"/>
      <c r="DL6" s="34"/>
      <c r="DM6" s="34"/>
      <c r="DN6" s="34"/>
      <c r="DO6" s="34"/>
      <c r="DP6" s="35"/>
    </row>
    <row r="7" spans="2:120" s="15" customFormat="1" x14ac:dyDescent="0.2">
      <c r="B7" s="27" t="s">
        <v>0</v>
      </c>
      <c r="C7" s="36"/>
      <c r="D7" s="36"/>
      <c r="E7" s="36"/>
      <c r="F7" s="36"/>
      <c r="G7" s="36"/>
      <c r="H7" s="36"/>
      <c r="I7" s="36"/>
      <c r="J7" s="29"/>
      <c r="L7" s="27" t="s">
        <v>0</v>
      </c>
      <c r="M7" s="36"/>
      <c r="N7" s="36"/>
      <c r="O7" s="36"/>
      <c r="P7" s="36"/>
      <c r="Q7" s="36"/>
      <c r="R7" s="36"/>
      <c r="S7" s="36"/>
      <c r="T7" s="29"/>
      <c r="V7" s="27" t="s">
        <v>0</v>
      </c>
      <c r="W7" s="36"/>
      <c r="X7" s="36"/>
      <c r="Y7" s="36"/>
      <c r="Z7" s="36"/>
      <c r="AA7" s="36"/>
      <c r="AB7" s="36"/>
      <c r="AC7" s="36"/>
      <c r="AD7" s="29"/>
      <c r="AF7" s="27" t="s">
        <v>0</v>
      </c>
      <c r="AG7" s="36"/>
      <c r="AH7" s="36"/>
      <c r="AI7" s="36"/>
      <c r="AJ7" s="36"/>
      <c r="AK7" s="36"/>
      <c r="AL7" s="36"/>
      <c r="AM7" s="36"/>
      <c r="AN7" s="29"/>
      <c r="AP7" s="27" t="s">
        <v>0</v>
      </c>
      <c r="AQ7" s="36"/>
      <c r="AR7" s="36"/>
      <c r="AS7" s="36"/>
      <c r="AT7" s="36"/>
      <c r="AU7" s="36"/>
      <c r="AV7" s="36"/>
      <c r="AW7" s="36"/>
      <c r="AX7" s="29"/>
      <c r="AZ7" s="27" t="s">
        <v>0</v>
      </c>
      <c r="BA7" s="36"/>
      <c r="BB7" s="36"/>
      <c r="BC7" s="36"/>
      <c r="BD7" s="36"/>
      <c r="BE7" s="36"/>
      <c r="BF7" s="36"/>
      <c r="BG7" s="36"/>
      <c r="BH7" s="29"/>
      <c r="BJ7" s="27" t="s">
        <v>0</v>
      </c>
      <c r="BK7" s="36"/>
      <c r="BL7" s="36"/>
      <c r="BM7" s="36"/>
      <c r="BN7" s="36"/>
      <c r="BO7" s="36"/>
      <c r="BP7" s="36"/>
      <c r="BQ7" s="36"/>
      <c r="BR7" s="29"/>
      <c r="BT7" s="27" t="s">
        <v>0</v>
      </c>
      <c r="BU7" s="36"/>
      <c r="BV7" s="36"/>
      <c r="BW7" s="36"/>
      <c r="BX7" s="36"/>
      <c r="BY7" s="36"/>
      <c r="BZ7" s="36"/>
      <c r="CA7" s="36"/>
      <c r="CB7" s="29"/>
      <c r="CD7" s="27" t="s">
        <v>0</v>
      </c>
      <c r="CE7" s="36"/>
      <c r="CF7" s="36"/>
      <c r="CG7" s="36"/>
      <c r="CH7" s="36"/>
      <c r="CI7" s="36"/>
      <c r="CJ7" s="36"/>
      <c r="CK7" s="36"/>
      <c r="CL7" s="29"/>
      <c r="CN7" s="27" t="s">
        <v>0</v>
      </c>
      <c r="CO7" s="36"/>
      <c r="CP7" s="36"/>
      <c r="CQ7" s="36"/>
      <c r="CR7" s="36"/>
      <c r="CS7" s="36"/>
      <c r="CT7" s="36"/>
      <c r="CU7" s="36"/>
      <c r="CV7" s="29"/>
      <c r="CX7" s="27" t="s">
        <v>0</v>
      </c>
      <c r="CY7" s="36"/>
      <c r="CZ7" s="36"/>
      <c r="DA7" s="36"/>
      <c r="DB7" s="36"/>
      <c r="DC7" s="36"/>
      <c r="DD7" s="36"/>
      <c r="DE7" s="36"/>
      <c r="DF7" s="29"/>
      <c r="DH7" s="27" t="s">
        <v>0</v>
      </c>
      <c r="DI7" s="36"/>
      <c r="DJ7" s="36"/>
      <c r="DK7" s="36"/>
      <c r="DL7" s="36"/>
      <c r="DM7" s="36"/>
      <c r="DN7" s="36"/>
      <c r="DO7" s="36"/>
      <c r="DP7" s="29"/>
    </row>
    <row r="8" spans="2:120" s="15" customFormat="1" ht="14.45" customHeight="1" x14ac:dyDescent="0.2">
      <c r="B8" s="37" t="s">
        <v>1</v>
      </c>
      <c r="C8" s="20"/>
      <c r="D8" s="20"/>
      <c r="E8" s="20"/>
      <c r="F8" s="20"/>
      <c r="G8" s="20"/>
      <c r="H8" s="20"/>
      <c r="I8" s="20"/>
      <c r="J8" s="38"/>
      <c r="L8" s="37" t="s">
        <v>1</v>
      </c>
      <c r="M8" s="20"/>
      <c r="N8" s="20"/>
      <c r="O8" s="20"/>
      <c r="P8" s="20"/>
      <c r="Q8" s="20"/>
      <c r="R8" s="20"/>
      <c r="S8" s="20"/>
      <c r="T8" s="38"/>
      <c r="V8" s="37" t="s">
        <v>1</v>
      </c>
      <c r="W8" s="20"/>
      <c r="X8" s="20"/>
      <c r="Y8" s="20"/>
      <c r="Z8" s="20"/>
      <c r="AA8" s="20"/>
      <c r="AB8" s="20"/>
      <c r="AC8" s="20"/>
      <c r="AD8" s="38"/>
      <c r="AF8" s="37" t="s">
        <v>1</v>
      </c>
      <c r="AG8" s="20"/>
      <c r="AH8" s="20"/>
      <c r="AI8" s="20"/>
      <c r="AJ8" s="20"/>
      <c r="AK8" s="20"/>
      <c r="AL8" s="20"/>
      <c r="AM8" s="20"/>
      <c r="AN8" s="38"/>
      <c r="AP8" s="37" t="s">
        <v>1</v>
      </c>
      <c r="AQ8" s="20"/>
      <c r="AR8" s="20"/>
      <c r="AS8" s="20"/>
      <c r="AT8" s="20"/>
      <c r="AU8" s="20"/>
      <c r="AV8" s="20"/>
      <c r="AW8" s="20"/>
      <c r="AX8" s="38"/>
      <c r="AZ8" s="37" t="s">
        <v>1</v>
      </c>
      <c r="BA8" s="20"/>
      <c r="BB8" s="20"/>
      <c r="BC8" s="20"/>
      <c r="BD8" s="20"/>
      <c r="BE8" s="20"/>
      <c r="BF8" s="20"/>
      <c r="BG8" s="20"/>
      <c r="BH8" s="38"/>
      <c r="BJ8" s="37" t="s">
        <v>1</v>
      </c>
      <c r="BK8" s="20"/>
      <c r="BL8" s="20"/>
      <c r="BM8" s="20"/>
      <c r="BN8" s="20"/>
      <c r="BO8" s="20"/>
      <c r="BP8" s="20"/>
      <c r="BQ8" s="20"/>
      <c r="BR8" s="38"/>
      <c r="BT8" s="37" t="s">
        <v>1</v>
      </c>
      <c r="BU8" s="20"/>
      <c r="BV8" s="20"/>
      <c r="BW8" s="20"/>
      <c r="BX8" s="20"/>
      <c r="BY8" s="20"/>
      <c r="BZ8" s="20"/>
      <c r="CA8" s="20"/>
      <c r="CB8" s="38"/>
      <c r="CD8" s="37" t="s">
        <v>1</v>
      </c>
      <c r="CE8" s="20"/>
      <c r="CF8" s="20"/>
      <c r="CG8" s="20"/>
      <c r="CH8" s="20"/>
      <c r="CI8" s="20"/>
      <c r="CJ8" s="20"/>
      <c r="CK8" s="20"/>
      <c r="CL8" s="38"/>
      <c r="CN8" s="37" t="s">
        <v>1</v>
      </c>
      <c r="CO8" s="20"/>
      <c r="CP8" s="20"/>
      <c r="CQ8" s="20"/>
      <c r="CR8" s="20"/>
      <c r="CS8" s="20"/>
      <c r="CT8" s="20"/>
      <c r="CU8" s="20"/>
      <c r="CV8" s="38"/>
      <c r="CX8" s="37" t="s">
        <v>1</v>
      </c>
      <c r="CY8" s="20"/>
      <c r="CZ8" s="20"/>
      <c r="DA8" s="20"/>
      <c r="DB8" s="20"/>
      <c r="DC8" s="20"/>
      <c r="DD8" s="20"/>
      <c r="DE8" s="20"/>
      <c r="DF8" s="38"/>
      <c r="DH8" s="37" t="s">
        <v>1</v>
      </c>
      <c r="DI8" s="20"/>
      <c r="DJ8" s="20"/>
      <c r="DK8" s="20"/>
      <c r="DL8" s="20"/>
      <c r="DM8" s="20"/>
      <c r="DN8" s="20"/>
      <c r="DO8" s="20"/>
      <c r="DP8" s="38"/>
    </row>
    <row r="9" spans="2:120" s="21" customFormat="1" ht="76.5" x14ac:dyDescent="0.2"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8</v>
      </c>
      <c r="H9" s="40" t="s">
        <v>19</v>
      </c>
      <c r="I9" s="40" t="s">
        <v>20</v>
      </c>
      <c r="J9" s="41" t="s">
        <v>21</v>
      </c>
      <c r="L9" s="39" t="s">
        <v>6</v>
      </c>
      <c r="M9" s="39" t="s">
        <v>2</v>
      </c>
      <c r="N9" s="40" t="s">
        <v>17</v>
      </c>
      <c r="O9" s="40" t="s">
        <v>18</v>
      </c>
      <c r="P9" s="40" t="s">
        <v>7</v>
      </c>
      <c r="Q9" s="40" t="s">
        <v>8</v>
      </c>
      <c r="R9" s="40" t="s">
        <v>19</v>
      </c>
      <c r="S9" s="40" t="s">
        <v>20</v>
      </c>
      <c r="T9" s="41" t="s">
        <v>21</v>
      </c>
      <c r="V9" s="39" t="s">
        <v>6</v>
      </c>
      <c r="W9" s="39" t="s">
        <v>2</v>
      </c>
      <c r="X9" s="40" t="s">
        <v>17</v>
      </c>
      <c r="Y9" s="40" t="s">
        <v>18</v>
      </c>
      <c r="Z9" s="40" t="s">
        <v>7</v>
      </c>
      <c r="AA9" s="40" t="s">
        <v>8</v>
      </c>
      <c r="AB9" s="40" t="s">
        <v>19</v>
      </c>
      <c r="AC9" s="40" t="s">
        <v>20</v>
      </c>
      <c r="AD9" s="41" t="s">
        <v>21</v>
      </c>
      <c r="AF9" s="39" t="s">
        <v>6</v>
      </c>
      <c r="AG9" s="39" t="s">
        <v>2</v>
      </c>
      <c r="AH9" s="40" t="s">
        <v>17</v>
      </c>
      <c r="AI9" s="40" t="s">
        <v>18</v>
      </c>
      <c r="AJ9" s="40" t="s">
        <v>7</v>
      </c>
      <c r="AK9" s="40" t="s">
        <v>8</v>
      </c>
      <c r="AL9" s="40" t="s">
        <v>19</v>
      </c>
      <c r="AM9" s="40" t="s">
        <v>20</v>
      </c>
      <c r="AN9" s="41" t="s">
        <v>21</v>
      </c>
      <c r="AP9" s="39" t="s">
        <v>6</v>
      </c>
      <c r="AQ9" s="39" t="s">
        <v>2</v>
      </c>
      <c r="AR9" s="40" t="s">
        <v>17</v>
      </c>
      <c r="AS9" s="40" t="s">
        <v>18</v>
      </c>
      <c r="AT9" s="40" t="s">
        <v>7</v>
      </c>
      <c r="AU9" s="40" t="s">
        <v>8</v>
      </c>
      <c r="AV9" s="40" t="s">
        <v>19</v>
      </c>
      <c r="AW9" s="40" t="s">
        <v>20</v>
      </c>
      <c r="AX9" s="41" t="s">
        <v>21</v>
      </c>
      <c r="AZ9" s="39" t="s">
        <v>6</v>
      </c>
      <c r="BA9" s="39" t="s">
        <v>2</v>
      </c>
      <c r="BB9" s="40" t="s">
        <v>17</v>
      </c>
      <c r="BC9" s="40" t="s">
        <v>18</v>
      </c>
      <c r="BD9" s="40" t="s">
        <v>7</v>
      </c>
      <c r="BE9" s="40" t="s">
        <v>8</v>
      </c>
      <c r="BF9" s="40" t="s">
        <v>19</v>
      </c>
      <c r="BG9" s="40" t="s">
        <v>20</v>
      </c>
      <c r="BH9" s="41" t="s">
        <v>21</v>
      </c>
      <c r="BJ9" s="39" t="s">
        <v>6</v>
      </c>
      <c r="BK9" s="39" t="s">
        <v>2</v>
      </c>
      <c r="BL9" s="40" t="s">
        <v>17</v>
      </c>
      <c r="BM9" s="40" t="s">
        <v>18</v>
      </c>
      <c r="BN9" s="40" t="s">
        <v>7</v>
      </c>
      <c r="BO9" s="40" t="s">
        <v>8</v>
      </c>
      <c r="BP9" s="40" t="s">
        <v>19</v>
      </c>
      <c r="BQ9" s="40" t="s">
        <v>20</v>
      </c>
      <c r="BR9" s="41" t="s">
        <v>21</v>
      </c>
      <c r="BT9" s="39" t="s">
        <v>6</v>
      </c>
      <c r="BU9" s="39" t="s">
        <v>2</v>
      </c>
      <c r="BV9" s="40" t="s">
        <v>17</v>
      </c>
      <c r="BW9" s="40" t="s">
        <v>18</v>
      </c>
      <c r="BX9" s="40" t="s">
        <v>7</v>
      </c>
      <c r="BY9" s="40" t="s">
        <v>8</v>
      </c>
      <c r="BZ9" s="40" t="s">
        <v>19</v>
      </c>
      <c r="CA9" s="40" t="s">
        <v>20</v>
      </c>
      <c r="CB9" s="41" t="s">
        <v>21</v>
      </c>
      <c r="CD9" s="39" t="s">
        <v>6</v>
      </c>
      <c r="CE9" s="39" t="s">
        <v>2</v>
      </c>
      <c r="CF9" s="40" t="s">
        <v>17</v>
      </c>
      <c r="CG9" s="40" t="s">
        <v>18</v>
      </c>
      <c r="CH9" s="40" t="s">
        <v>7</v>
      </c>
      <c r="CI9" s="40" t="s">
        <v>8</v>
      </c>
      <c r="CJ9" s="40" t="s">
        <v>19</v>
      </c>
      <c r="CK9" s="40" t="s">
        <v>20</v>
      </c>
      <c r="CL9" s="41" t="s">
        <v>21</v>
      </c>
      <c r="CN9" s="39" t="s">
        <v>6</v>
      </c>
      <c r="CO9" s="39" t="s">
        <v>2</v>
      </c>
      <c r="CP9" s="40" t="s">
        <v>17</v>
      </c>
      <c r="CQ9" s="40" t="s">
        <v>18</v>
      </c>
      <c r="CR9" s="40" t="s">
        <v>7</v>
      </c>
      <c r="CS9" s="40" t="s">
        <v>8</v>
      </c>
      <c r="CT9" s="40" t="s">
        <v>19</v>
      </c>
      <c r="CU9" s="40" t="s">
        <v>20</v>
      </c>
      <c r="CV9" s="41" t="s">
        <v>21</v>
      </c>
      <c r="CX9" s="39" t="s">
        <v>6</v>
      </c>
      <c r="CY9" s="39" t="s">
        <v>2</v>
      </c>
      <c r="CZ9" s="40" t="s">
        <v>17</v>
      </c>
      <c r="DA9" s="40" t="s">
        <v>18</v>
      </c>
      <c r="DB9" s="40" t="s">
        <v>7</v>
      </c>
      <c r="DC9" s="40" t="s">
        <v>8</v>
      </c>
      <c r="DD9" s="40" t="s">
        <v>19</v>
      </c>
      <c r="DE9" s="40" t="s">
        <v>20</v>
      </c>
      <c r="DF9" s="41" t="s">
        <v>21</v>
      </c>
      <c r="DH9" s="39" t="s">
        <v>6</v>
      </c>
      <c r="DI9" s="39" t="s">
        <v>2</v>
      </c>
      <c r="DJ9" s="40" t="s">
        <v>17</v>
      </c>
      <c r="DK9" s="40" t="s">
        <v>18</v>
      </c>
      <c r="DL9" s="40" t="s">
        <v>7</v>
      </c>
      <c r="DM9" s="40" t="s">
        <v>8</v>
      </c>
      <c r="DN9" s="40" t="s">
        <v>19</v>
      </c>
      <c r="DO9" s="40" t="s">
        <v>20</v>
      </c>
      <c r="DP9" s="41" t="s">
        <v>21</v>
      </c>
    </row>
    <row r="10" spans="2:120" s="15" customFormat="1" ht="15.95" customHeight="1" x14ac:dyDescent="0.2">
      <c r="B10" s="16">
        <v>1</v>
      </c>
      <c r="C10" s="17">
        <v>43556</v>
      </c>
      <c r="D10" s="18">
        <f>VLOOKUP(C10,'Net_Schedule &amp; Net_Actual'!$A$1:$C$2107,2,0)</f>
        <v>13352.601000000001</v>
      </c>
      <c r="E10" s="18">
        <f>VLOOKUP(C10,'Net_Schedule &amp; Net_Actual'!$A$1:$C$2107,3,0)</f>
        <v>12660.290999999999</v>
      </c>
      <c r="F10" s="19">
        <f>[4]Summary!$C4</f>
        <v>31299.840000000062</v>
      </c>
      <c r="G10" s="19">
        <f>F10*200/1185.6</f>
        <v>5280.0000000000109</v>
      </c>
      <c r="H10" s="19">
        <f>G10/24</f>
        <v>220.00000000000045</v>
      </c>
      <c r="I10" s="19">
        <f>G10*(1-1.2%)*(1-12%)</f>
        <v>4590.6432000000095</v>
      </c>
      <c r="J10" s="19">
        <f>[4]Summary!$D4</f>
        <v>1982.0625000000016</v>
      </c>
      <c r="L10" s="16">
        <v>1</v>
      </c>
      <c r="M10" s="17">
        <v>43586</v>
      </c>
      <c r="N10" s="18">
        <f>VLOOKUP(M10,'Net_Schedule &amp; Net_Actual'!$A$1:$C$2107,2,0)</f>
        <v>25999.916000000001</v>
      </c>
      <c r="O10" s="18">
        <f>VLOOKUP(M10,'Net_Schedule &amp; Net_Actual'!$A$1:$C$2107,3,0)</f>
        <v>24891.780999999999</v>
      </c>
      <c r="P10" s="19">
        <f>[4]Summary!$E4</f>
        <v>31299.840000000062</v>
      </c>
      <c r="Q10" s="19">
        <f>P10*200/1185.6</f>
        <v>5280.0000000000109</v>
      </c>
      <c r="R10" s="19">
        <f>Q10/24</f>
        <v>220.00000000000045</v>
      </c>
      <c r="S10" s="19">
        <f>Q10*(1-1.2%)*(1-12%)</f>
        <v>4590.6432000000095</v>
      </c>
      <c r="T10" s="19">
        <f>[4]Summary!$F4</f>
        <v>4030.247500000004</v>
      </c>
      <c r="V10" s="16">
        <v>1</v>
      </c>
      <c r="W10" s="17">
        <v>43617</v>
      </c>
      <c r="X10" s="18">
        <f>VLOOKUP(W10,'Net_Schedule &amp; Net_Actual'!$A$1:$C$2107,2,0)</f>
        <v>21136.917000000001</v>
      </c>
      <c r="Y10" s="18">
        <f>VLOOKUP(W10,'Net_Schedule &amp; Net_Actual'!$A$1:$C$2107,3,0)</f>
        <v>21027.127</v>
      </c>
      <c r="Z10" s="19">
        <f>[4]Summary!$G4</f>
        <v>31299.840000000062</v>
      </c>
      <c r="AA10" s="19">
        <f>Z10*200/1185.6</f>
        <v>5280.0000000000109</v>
      </c>
      <c r="AB10" s="19">
        <f>AA10/24</f>
        <v>220.00000000000045</v>
      </c>
      <c r="AC10" s="19">
        <f>AA10*(1-1.2%)*(1-12%)</f>
        <v>4590.6432000000095</v>
      </c>
      <c r="AD10" s="19">
        <f>[4]Summary!$H4</f>
        <v>3288.8874999999948</v>
      </c>
      <c r="AF10" s="16">
        <v>1</v>
      </c>
      <c r="AG10" s="17">
        <v>43647</v>
      </c>
      <c r="AH10" s="18">
        <f>VLOOKUP(AG10,'Net_Schedule &amp; Net_Actual'!$A$1:$C$2107,2,0)</f>
        <v>31236.776999999998</v>
      </c>
      <c r="AI10" s="18">
        <f>VLOOKUP(AG10,'Net_Schedule &amp; Net_Actual'!$A$1:$C$2107,3,0)</f>
        <v>31309.309000000001</v>
      </c>
      <c r="AJ10" s="19">
        <f>[4]Summary!$I4</f>
        <v>31299.840000000062</v>
      </c>
      <c r="AK10" s="19">
        <f>AJ10*200/1185.6</f>
        <v>5280.0000000000109</v>
      </c>
      <c r="AL10" s="19">
        <f>AK10/24</f>
        <v>220.00000000000045</v>
      </c>
      <c r="AM10" s="19">
        <f>AK10*(1-1.2%)*(1-12%)</f>
        <v>4590.6432000000095</v>
      </c>
      <c r="AN10" s="19">
        <f>[4]Summary!$J4</f>
        <v>4589.5199999999923</v>
      </c>
      <c r="AP10" s="16">
        <v>1</v>
      </c>
      <c r="AQ10" s="17">
        <v>43678</v>
      </c>
      <c r="AR10" s="18">
        <f>VLOOKUP(AQ10,'Net_Schedule &amp; Net_Actual'!$A$1:$C$2107,2,0)</f>
        <v>31273.924999999999</v>
      </c>
      <c r="AS10" s="18">
        <f>VLOOKUP(AQ10,'Net_Schedule &amp; Net_Actual'!$A$1:$C$2107,3,0)</f>
        <v>31277.091</v>
      </c>
      <c r="AT10" s="19">
        <f>[4]Summary!$K4</f>
        <v>31299.840000000062</v>
      </c>
      <c r="AU10" s="19">
        <f>AT10*200/1185.6</f>
        <v>5280.0000000000109</v>
      </c>
      <c r="AV10" s="19">
        <f>AU10/24</f>
        <v>220.00000000000045</v>
      </c>
      <c r="AW10" s="19">
        <f>AU10*(1-1.2%)*(1-12%)</f>
        <v>4590.6432000000095</v>
      </c>
      <c r="AX10" s="19">
        <f>[4]Summary!$L4</f>
        <v>4589.5199999999923</v>
      </c>
      <c r="AZ10" s="16">
        <v>1</v>
      </c>
      <c r="BA10" s="17">
        <v>43709</v>
      </c>
      <c r="BB10" s="18">
        <f>VLOOKUP(BA10,'Net_Schedule &amp; Net_Actual'!$A$1:$C$2107,2,0)</f>
        <v>30920.38</v>
      </c>
      <c r="BC10" s="18">
        <f>VLOOKUP(BA10,'Net_Schedule &amp; Net_Actual'!$A$1:$C$2107,3,0)</f>
        <v>30402.617999999999</v>
      </c>
      <c r="BD10" s="19">
        <f>[4]Summary!$M4</f>
        <v>31299.840000000062</v>
      </c>
      <c r="BE10" s="19">
        <f>BD10*200/1185.6</f>
        <v>5280.0000000000109</v>
      </c>
      <c r="BF10" s="19">
        <f>BE10/24</f>
        <v>220.00000000000045</v>
      </c>
      <c r="BG10" s="19">
        <f>BE10*(1-1.2%)*(1-12%)</f>
        <v>4590.6432000000095</v>
      </c>
      <c r="BH10" s="19">
        <f>[4]Summary!$N4</f>
        <v>4498.0799999999972</v>
      </c>
      <c r="BJ10" s="16">
        <v>1</v>
      </c>
      <c r="BK10" s="17">
        <v>43739</v>
      </c>
      <c r="BL10" s="18">
        <f>VLOOKUP(BK10,'Net_Schedule &amp; Net_Actual'!$A$1:$C$2107,2,0)</f>
        <v>26124.741000000002</v>
      </c>
      <c r="BM10" s="18">
        <f>VLOOKUP(BK10,'Net_Schedule &amp; Net_Actual'!$A$1:$C$2107,3,0)</f>
        <v>25333.018</v>
      </c>
      <c r="BN10" s="19">
        <f>[4]Summary!$O4</f>
        <v>31299.840000000062</v>
      </c>
      <c r="BO10" s="19">
        <f>BN10*200/1185.6</f>
        <v>5280.0000000000109</v>
      </c>
      <c r="BP10" s="19">
        <f>BO10/24</f>
        <v>220.00000000000045</v>
      </c>
      <c r="BQ10" s="19">
        <f>BO10*(1-1.2%)*(1-12%)</f>
        <v>4590.6432000000095</v>
      </c>
      <c r="BR10" s="19">
        <f>[4]Summary!$P4</f>
        <v>3754.1199999999976</v>
      </c>
      <c r="BT10" s="16">
        <v>1</v>
      </c>
      <c r="BU10" s="17">
        <v>43770</v>
      </c>
      <c r="BV10" s="18">
        <f>VLOOKUP(BU10,'Net_Schedule &amp; Net_Actual'!$A$1:$C$2107,2,0)</f>
        <v>11162.029</v>
      </c>
      <c r="BW10" s="18">
        <f>VLOOKUP(BU10,'Net_Schedule &amp; Net_Actual'!$A$1:$C$2107,3,0)</f>
        <v>11073.745000000001</v>
      </c>
      <c r="BX10" s="19">
        <f>[4]Summary!$Q4</f>
        <v>31299.840000000062</v>
      </c>
      <c r="BY10" s="19">
        <f>BX10*200/1185.6</f>
        <v>5280.0000000000109</v>
      </c>
      <c r="BZ10" s="19">
        <f>BY10/24</f>
        <v>220.00000000000045</v>
      </c>
      <c r="CA10" s="19">
        <f>BY10*(1-1.2%)*(1-12%)</f>
        <v>4590.6432000000095</v>
      </c>
      <c r="CB10" s="19">
        <f>[4]Summary!$R4</f>
        <v>1636.9949999999983</v>
      </c>
      <c r="CD10" s="16">
        <v>1</v>
      </c>
      <c r="CE10" s="17">
        <v>43800</v>
      </c>
      <c r="CF10" s="18">
        <f>VLOOKUP(CE10,'Net_Schedule &amp; Net_Actual'!$A$1:$C$2107,2,0)</f>
        <v>6243.4560000000001</v>
      </c>
      <c r="CG10" s="18">
        <f>VLOOKUP(CE10,'Net_Schedule &amp; Net_Actual'!$A$1:$C$2107,3,0)</f>
        <v>6182.982</v>
      </c>
      <c r="CH10" s="19">
        <f>[4]Summary!$S4</f>
        <v>31299.840000000062</v>
      </c>
      <c r="CI10" s="19">
        <f>CH10*200/1185.6</f>
        <v>5280.0000000000109</v>
      </c>
      <c r="CJ10" s="19">
        <f>CI10/24</f>
        <v>220.00000000000045</v>
      </c>
      <c r="CK10" s="19">
        <f>CI10*(1-1.2%)*(1-12%)</f>
        <v>4590.6432000000095</v>
      </c>
      <c r="CL10" s="19">
        <f>[4]Summary!$T4</f>
        <v>942.92500000000064</v>
      </c>
      <c r="CN10" s="16">
        <v>1</v>
      </c>
      <c r="CO10" s="17">
        <v>43831</v>
      </c>
      <c r="CP10" s="18">
        <f>VLOOKUP(CO10,'Net_Schedule &amp; Net_Actual'!$A$1:$C$2107,2,0)</f>
        <v>4891.17</v>
      </c>
      <c r="CQ10" s="18">
        <f>VLOOKUP(CO10,'Net_Schedule &amp; Net_Actual'!$A$1:$C$2107,3,0)</f>
        <v>4885.7449999999999</v>
      </c>
      <c r="CR10" s="19">
        <f>[4]Summary!$U4</f>
        <v>31299.840000000062</v>
      </c>
      <c r="CS10" s="19">
        <f>CR10*200/1185.6</f>
        <v>5280.0000000000109</v>
      </c>
      <c r="CT10" s="19">
        <f>CS10/24</f>
        <v>220.00000000000045</v>
      </c>
      <c r="CU10" s="19">
        <f>CS10*(1-1.2%)*(1-12%)</f>
        <v>4590.6432000000095</v>
      </c>
      <c r="CV10" s="19">
        <f>[4]Summary!$V4</f>
        <v>722.57250000000022</v>
      </c>
      <c r="CX10" s="16">
        <v>1</v>
      </c>
      <c r="CY10" s="17">
        <v>43862</v>
      </c>
      <c r="CZ10" s="18">
        <f>VLOOKUP(CY10,'Net_Schedule &amp; Net_Actual'!$A$1:$C$2107,2,0)</f>
        <v>4662.4440000000004</v>
      </c>
      <c r="DA10" s="18">
        <f>VLOOKUP(CY10,'Net_Schedule &amp; Net_Actual'!$A$1:$C$2107,3,0)</f>
        <v>4664.8729999999996</v>
      </c>
      <c r="DB10" s="19">
        <f>[4]Summary!$W4</f>
        <v>31299.840000000062</v>
      </c>
      <c r="DC10" s="19">
        <f>DB10*200/1185.6</f>
        <v>5280.0000000000109</v>
      </c>
      <c r="DD10" s="19">
        <f>DC10/24</f>
        <v>220.00000000000045</v>
      </c>
      <c r="DE10" s="19">
        <f>DC10*(1-1.2%)*(1-12%)</f>
        <v>4590.6432000000095</v>
      </c>
      <c r="DF10" s="19">
        <f>[4]Summary!$X4</f>
        <v>620.19749999999874</v>
      </c>
      <c r="DH10" s="16">
        <v>1</v>
      </c>
      <c r="DI10" s="17">
        <v>43891</v>
      </c>
      <c r="DJ10" s="18">
        <f>VLOOKUP(DI10,'Net_Schedule &amp; Net_Actual'!$A$1:$C$2107,2,0)</f>
        <v>4489.84</v>
      </c>
      <c r="DK10" s="18">
        <f>VLOOKUP(DI10,'Net_Schedule &amp; Net_Actual'!$A$1:$C$2107,3,0)</f>
        <v>4446.982</v>
      </c>
      <c r="DL10" s="19">
        <f>[4]Summary!$Y4</f>
        <v>31299.840000000062</v>
      </c>
      <c r="DM10" s="19">
        <f>DL10*200/1185.6</f>
        <v>5280.0000000000109</v>
      </c>
      <c r="DN10" s="19">
        <f>DM10/24</f>
        <v>220.00000000000045</v>
      </c>
      <c r="DO10" s="19">
        <f>DM10*(1-1.2%)*(1-12%)</f>
        <v>4590.6432000000095</v>
      </c>
      <c r="DP10" s="19">
        <f>[4]Summary!$Z4</f>
        <v>661.48250000000041</v>
      </c>
    </row>
    <row r="11" spans="2:120" s="15" customFormat="1" ht="15.95" customHeight="1" x14ac:dyDescent="0.2">
      <c r="B11" s="16">
        <v>2</v>
      </c>
      <c r="C11" s="17">
        <f>C10+1</f>
        <v>43557</v>
      </c>
      <c r="D11" s="18">
        <f>VLOOKUP(C11,'Net_Schedule &amp; Net_Actual'!$A$1:$C$2107,2,0)</f>
        <v>9850.0930000000008</v>
      </c>
      <c r="E11" s="18">
        <f>VLOOKUP(C11,'Net_Schedule &amp; Net_Actual'!$A$1:$C$2107,3,0)</f>
        <v>8911.9269999999997</v>
      </c>
      <c r="F11" s="19">
        <f>[4]Summary!$C5</f>
        <v>31299.840000000062</v>
      </c>
      <c r="G11" s="19">
        <f t="shared" ref="G11:G40" si="0">F11*200/1185.6</f>
        <v>5280.0000000000109</v>
      </c>
      <c r="H11" s="19">
        <f t="shared" ref="H11:H40" si="1">G11/24</f>
        <v>220.00000000000045</v>
      </c>
      <c r="I11" s="19">
        <f t="shared" ref="I11:I40" si="2">G11*(1-1.2%)*(1-12%)</f>
        <v>4590.6432000000095</v>
      </c>
      <c r="J11" s="19">
        <f>[4]Summary!$D5</f>
        <v>1524.0774999999999</v>
      </c>
      <c r="L11" s="16">
        <v>2</v>
      </c>
      <c r="M11" s="17">
        <f>M10+1</f>
        <v>43587</v>
      </c>
      <c r="N11" s="18">
        <f>VLOOKUP(M11,'Net_Schedule &amp; Net_Actual'!$A$1:$C$2107,2,0)</f>
        <v>22656.128000000001</v>
      </c>
      <c r="O11" s="18">
        <f>VLOOKUP(M11,'Net_Schedule &amp; Net_Actual'!$A$1:$C$2107,3,0)</f>
        <v>22565.309000000001</v>
      </c>
      <c r="P11" s="19">
        <f>[4]Summary!$E5</f>
        <v>31299.840000000062</v>
      </c>
      <c r="Q11" s="19">
        <f t="shared" ref="Q11:Q40" si="3">P11*200/1185.6</f>
        <v>5280.0000000000109</v>
      </c>
      <c r="R11" s="19">
        <f t="shared" ref="R11:R40" si="4">Q11/24</f>
        <v>220.00000000000045</v>
      </c>
      <c r="S11" s="19">
        <f t="shared" ref="S11:S40" si="5">Q11*(1-1.2%)*(1-12%)</f>
        <v>4590.6432000000095</v>
      </c>
      <c r="T11" s="19">
        <f>[4]Summary!$F5</f>
        <v>3102.9850000000038</v>
      </c>
      <c r="V11" s="16">
        <v>2</v>
      </c>
      <c r="W11" s="17">
        <f>W10+1</f>
        <v>43618</v>
      </c>
      <c r="X11" s="18">
        <f>VLOOKUP(W11,'Net_Schedule &amp; Net_Actual'!$A$1:$C$2107,2,0)</f>
        <v>20288.246999999999</v>
      </c>
      <c r="Y11" s="18">
        <f>VLOOKUP(W11,'Net_Schedule &amp; Net_Actual'!$A$1:$C$2107,3,0)</f>
        <v>21217.091</v>
      </c>
      <c r="Z11" s="19">
        <f>[4]Summary!$G5</f>
        <v>31299.840000000062</v>
      </c>
      <c r="AA11" s="19">
        <f t="shared" ref="AA11:AA40" si="6">Z11*200/1185.6</f>
        <v>5280.0000000000109</v>
      </c>
      <c r="AB11" s="19">
        <f t="shared" ref="AB11:AB40" si="7">AA11/24</f>
        <v>220.00000000000045</v>
      </c>
      <c r="AC11" s="19">
        <f t="shared" ref="AC11:AC40" si="8">AA11*(1-1.2%)*(1-12%)</f>
        <v>4590.6432000000095</v>
      </c>
      <c r="AD11" s="19">
        <f>[4]Summary!$H5</f>
        <v>3409.9824999999996</v>
      </c>
      <c r="AF11" s="16">
        <v>2</v>
      </c>
      <c r="AG11" s="17">
        <f>AG10+1</f>
        <v>43648</v>
      </c>
      <c r="AH11" s="18">
        <f>VLOOKUP(AG11,'Net_Schedule &amp; Net_Actual'!$A$1:$C$2107,2,0)</f>
        <v>31295.534</v>
      </c>
      <c r="AI11" s="18">
        <f>VLOOKUP(AG11,'Net_Schedule &amp; Net_Actual'!$A$1:$C$2107,3,0)</f>
        <v>31350.544999999998</v>
      </c>
      <c r="AJ11" s="19">
        <f>[4]Summary!$I5</f>
        <v>31299.840000000062</v>
      </c>
      <c r="AK11" s="19">
        <f t="shared" ref="AK11:AK40" si="9">AJ11*200/1185.6</f>
        <v>5280.0000000000109</v>
      </c>
      <c r="AL11" s="19">
        <f t="shared" ref="AL11:AL40" si="10">AK11/24</f>
        <v>220.00000000000045</v>
      </c>
      <c r="AM11" s="19">
        <f t="shared" ref="AM11:AM40" si="11">AK11*(1-1.2%)*(1-12%)</f>
        <v>4590.6432000000095</v>
      </c>
      <c r="AN11" s="19">
        <f>[4]Summary!$J5</f>
        <v>4589.5199999999923</v>
      </c>
      <c r="AP11" s="16">
        <v>2</v>
      </c>
      <c r="AQ11" s="17">
        <f>AQ10+1</f>
        <v>43679</v>
      </c>
      <c r="AR11" s="18">
        <f>VLOOKUP(AQ11,'Net_Schedule &amp; Net_Actual'!$A$1:$C$2107,2,0)</f>
        <v>31295.685000000001</v>
      </c>
      <c r="AS11" s="18">
        <f>VLOOKUP(AQ11,'Net_Schedule &amp; Net_Actual'!$A$1:$C$2107,3,0)</f>
        <v>31303.272000000001</v>
      </c>
      <c r="AT11" s="19">
        <f>[4]Summary!$K5</f>
        <v>31299.840000000062</v>
      </c>
      <c r="AU11" s="19">
        <f t="shared" ref="AU11:AU40" si="12">AT11*200/1185.6</f>
        <v>5280.0000000000109</v>
      </c>
      <c r="AV11" s="19">
        <f t="shared" ref="AV11:AV40" si="13">AU11/24</f>
        <v>220.00000000000045</v>
      </c>
      <c r="AW11" s="19">
        <f t="shared" ref="AW11:AW40" si="14">AU11*(1-1.2%)*(1-12%)</f>
        <v>4590.6432000000095</v>
      </c>
      <c r="AX11" s="19">
        <f>[4]Summary!$L5</f>
        <v>4589.5199999999923</v>
      </c>
      <c r="AZ11" s="16">
        <v>2</v>
      </c>
      <c r="BA11" s="17">
        <f>BA10+1</f>
        <v>43710</v>
      </c>
      <c r="BB11" s="18">
        <f>VLOOKUP(BA11,'Net_Schedule &amp; Net_Actual'!$A$1:$C$2107,2,0)</f>
        <v>30511.671999999999</v>
      </c>
      <c r="BC11" s="18">
        <f>VLOOKUP(BA11,'Net_Schedule &amp; Net_Actual'!$A$1:$C$2107,3,0)</f>
        <v>29768.436000000002</v>
      </c>
      <c r="BD11" s="19">
        <f>[4]Summary!$M5</f>
        <v>31299.840000000062</v>
      </c>
      <c r="BE11" s="19">
        <f t="shared" ref="BE11:BE40" si="15">BD11*200/1185.6</f>
        <v>5280.0000000000109</v>
      </c>
      <c r="BF11" s="19">
        <f t="shared" ref="BF11:BF40" si="16">BE11/24</f>
        <v>220.00000000000045</v>
      </c>
      <c r="BG11" s="19">
        <f t="shared" ref="BG11:BG40" si="17">BE11*(1-1.2%)*(1-12%)</f>
        <v>4590.6432000000095</v>
      </c>
      <c r="BH11" s="19">
        <f>[4]Summary!$N5</f>
        <v>4383.1199999999935</v>
      </c>
      <c r="BJ11" s="16">
        <v>2</v>
      </c>
      <c r="BK11" s="17">
        <f>BK10+1</f>
        <v>43740</v>
      </c>
      <c r="BL11" s="18">
        <f>VLOOKUP(BK11,'Net_Schedule &amp; Net_Actual'!$A$1:$C$2107,2,0)</f>
        <v>22162.351999999999</v>
      </c>
      <c r="BM11" s="18">
        <f>VLOOKUP(BK11,'Net_Schedule &amp; Net_Actual'!$A$1:$C$2107,3,0)</f>
        <v>21706.182000000001</v>
      </c>
      <c r="BN11" s="19">
        <f>[4]Summary!$O5</f>
        <v>31299.840000000062</v>
      </c>
      <c r="BO11" s="19">
        <f t="shared" ref="BO11:BO40" si="18">BN11*200/1185.6</f>
        <v>5280.0000000000109</v>
      </c>
      <c r="BP11" s="19">
        <f t="shared" ref="BP11:BP40" si="19">BO11/24</f>
        <v>220.00000000000045</v>
      </c>
      <c r="BQ11" s="19">
        <f t="shared" ref="BQ11:BQ40" si="20">BO11*(1-1.2%)*(1-12%)</f>
        <v>4590.6432000000095</v>
      </c>
      <c r="BR11" s="19">
        <f>[4]Summary!$P5</f>
        <v>3420.2099999999964</v>
      </c>
      <c r="BT11" s="16">
        <v>2</v>
      </c>
      <c r="BU11" s="17">
        <f>BU10+1</f>
        <v>43771</v>
      </c>
      <c r="BV11" s="18">
        <f>VLOOKUP(BU11,'Net_Schedule &amp; Net_Actual'!$A$1:$C$2107,2,0)</f>
        <v>10856.119000000001</v>
      </c>
      <c r="BW11" s="18">
        <f>VLOOKUP(BU11,'Net_Schedule &amp; Net_Actual'!$A$1:$C$2107,3,0)</f>
        <v>10721.382</v>
      </c>
      <c r="BX11" s="19">
        <f>[4]Summary!$Q5</f>
        <v>31299.840000000062</v>
      </c>
      <c r="BY11" s="19">
        <f t="shared" ref="BY11:BY40" si="21">BX11*200/1185.6</f>
        <v>5280.0000000000109</v>
      </c>
      <c r="BZ11" s="19">
        <f t="shared" ref="BZ11:BZ40" si="22">BY11/24</f>
        <v>220.00000000000045</v>
      </c>
      <c r="CA11" s="19">
        <f t="shared" ref="CA11:CA40" si="23">BY11*(1-1.2%)*(1-12%)</f>
        <v>4590.6432000000095</v>
      </c>
      <c r="CB11" s="19">
        <f>[4]Summary!$R5</f>
        <v>1592.5649999999996</v>
      </c>
      <c r="CD11" s="16">
        <v>2</v>
      </c>
      <c r="CE11" s="17">
        <f>CE10+1</f>
        <v>43801</v>
      </c>
      <c r="CF11" s="18">
        <f>VLOOKUP(CE11,'Net_Schedule &amp; Net_Actual'!$A$1:$C$2107,2,0)</f>
        <v>7084.2889999999998</v>
      </c>
      <c r="CG11" s="18">
        <f>VLOOKUP(CE11,'Net_Schedule &amp; Net_Actual'!$A$1:$C$2107,3,0)</f>
        <v>7095.6360000000004</v>
      </c>
      <c r="CH11" s="19">
        <f>[4]Summary!$S5</f>
        <v>31299.840000000062</v>
      </c>
      <c r="CI11" s="19">
        <f t="shared" ref="CI11:CI40" si="24">CH11*200/1185.6</f>
        <v>5280.0000000000109</v>
      </c>
      <c r="CJ11" s="19">
        <f t="shared" ref="CJ11:CJ40" si="25">CI11/24</f>
        <v>220.00000000000045</v>
      </c>
      <c r="CK11" s="19">
        <f t="shared" ref="CK11:CK40" si="26">CI11*(1-1.2%)*(1-12%)</f>
        <v>4590.6432000000095</v>
      </c>
      <c r="CL11" s="19">
        <f>[4]Summary!$T5</f>
        <v>1041.165</v>
      </c>
      <c r="CN11" s="16">
        <v>2</v>
      </c>
      <c r="CO11" s="17">
        <f>CO10+1</f>
        <v>43832</v>
      </c>
      <c r="CP11" s="18">
        <f>VLOOKUP(CO11,'Net_Schedule &amp; Net_Actual'!$A$1:$C$2107,2,0)</f>
        <v>5209.7259999999997</v>
      </c>
      <c r="CQ11" s="18">
        <f>VLOOKUP(CO11,'Net_Schedule &amp; Net_Actual'!$A$1:$C$2107,3,0)</f>
        <v>5224.9449999999997</v>
      </c>
      <c r="CR11" s="19">
        <f>[4]Summary!$U5</f>
        <v>31299.840000000062</v>
      </c>
      <c r="CS11" s="19">
        <f t="shared" ref="CS11:CS40" si="27">CR11*200/1185.6</f>
        <v>5280.0000000000109</v>
      </c>
      <c r="CT11" s="19">
        <f t="shared" ref="CT11:CT40" si="28">CS11/24</f>
        <v>220.00000000000045</v>
      </c>
      <c r="CU11" s="19">
        <f t="shared" ref="CU11:CU40" si="29">CS11*(1-1.2%)*(1-12%)</f>
        <v>4590.6432000000095</v>
      </c>
      <c r="CV11" s="19">
        <f>[4]Summary!$V5</f>
        <v>764.10750000000007</v>
      </c>
      <c r="CX11" s="16">
        <v>2</v>
      </c>
      <c r="CY11" s="17">
        <f>CY10+1</f>
        <v>43863</v>
      </c>
      <c r="CZ11" s="18">
        <f>VLOOKUP(CY11,'Net_Schedule &amp; Net_Actual'!$A$1:$C$2107,2,0)</f>
        <v>2176.1</v>
      </c>
      <c r="DA11" s="18">
        <f>VLOOKUP(CY11,'Net_Schedule &amp; Net_Actual'!$A$1:$C$2107,3,0)</f>
        <v>2180.7269999999999</v>
      </c>
      <c r="DB11" s="19">
        <f>[4]Summary!$W5</f>
        <v>31299.840000000062</v>
      </c>
      <c r="DC11" s="19">
        <f>DF11/(174*3)*DB11*200/1185.6</f>
        <v>3515.4735632183979</v>
      </c>
      <c r="DD11" s="19">
        <f t="shared" ref="DD11:DD40" si="30">DC11/24</f>
        <v>146.47806513409992</v>
      </c>
      <c r="DE11" s="19">
        <f t="shared" ref="DE11:DE40" si="31">DC11*(1-1.2%)*(1-12%)</f>
        <v>3056.4933348046038</v>
      </c>
      <c r="DF11" s="19">
        <f>[4]Summary!$X5</f>
        <v>347.55249999999995</v>
      </c>
      <c r="DH11" s="16">
        <v>2</v>
      </c>
      <c r="DI11" s="17">
        <f>DI10+1</f>
        <v>43892</v>
      </c>
      <c r="DJ11" s="18">
        <f>VLOOKUP(DI11,'Net_Schedule &amp; Net_Actual'!$A$1:$C$2107,2,0)</f>
        <v>4792.1719999999996</v>
      </c>
      <c r="DK11" s="18">
        <f>VLOOKUP(DI11,'Net_Schedule &amp; Net_Actual'!$A$1:$C$2107,3,0)</f>
        <v>4776.3639999999996</v>
      </c>
      <c r="DL11" s="19">
        <f>[4]Summary!$Y5</f>
        <v>31299.840000000062</v>
      </c>
      <c r="DM11" s="19">
        <f t="shared" ref="DM11:DM40" si="32">DL11*200/1185.6</f>
        <v>5280.0000000000109</v>
      </c>
      <c r="DN11" s="19">
        <f t="shared" ref="DN11:DN40" si="33">DM11/24</f>
        <v>220.00000000000045</v>
      </c>
      <c r="DO11" s="19">
        <f t="shared" ref="DO11:DO40" si="34">DM11*(1-1.2%)*(1-12%)</f>
        <v>4590.6432000000095</v>
      </c>
      <c r="DP11" s="19">
        <f>[4]Summary!$Z5</f>
        <v>718.27750000000037</v>
      </c>
    </row>
    <row r="12" spans="2:120" s="15" customFormat="1" ht="15.95" customHeight="1" x14ac:dyDescent="0.2">
      <c r="B12" s="16">
        <v>3</v>
      </c>
      <c r="C12" s="17">
        <f t="shared" ref="C12:C39" si="35">C11+1</f>
        <v>43558</v>
      </c>
      <c r="D12" s="18">
        <f>VLOOKUP(C12,'Net_Schedule &amp; Net_Actual'!$A$1:$C$2107,2,0)</f>
        <v>9344.2960000000003</v>
      </c>
      <c r="E12" s="18">
        <f>VLOOKUP(C12,'Net_Schedule &amp; Net_Actual'!$A$1:$C$2107,3,0)</f>
        <v>8699.7090000000007</v>
      </c>
      <c r="F12" s="19">
        <f>[4]Summary!$C6</f>
        <v>31299.840000000062</v>
      </c>
      <c r="G12" s="19">
        <f t="shared" si="0"/>
        <v>5280.0000000000109</v>
      </c>
      <c r="H12" s="19">
        <f t="shared" si="1"/>
        <v>220.00000000000045</v>
      </c>
      <c r="I12" s="19">
        <f t="shared" si="2"/>
        <v>4590.6432000000095</v>
      </c>
      <c r="J12" s="19">
        <f>[4]Summary!$D6</f>
        <v>1370.2499999999995</v>
      </c>
      <c r="L12" s="16">
        <v>3</v>
      </c>
      <c r="M12" s="17">
        <f t="shared" ref="M12:M40" si="36">M11+1</f>
        <v>43588</v>
      </c>
      <c r="N12" s="18">
        <f>VLOOKUP(M12,'Net_Schedule &amp; Net_Actual'!$A$1:$C$2107,2,0)</f>
        <v>23952.609</v>
      </c>
      <c r="O12" s="18">
        <f>VLOOKUP(M12,'Net_Schedule &amp; Net_Actual'!$A$1:$C$2107,3,0)</f>
        <v>23861.599999999999</v>
      </c>
      <c r="P12" s="19">
        <f>[4]Summary!$E6</f>
        <v>31299.840000000062</v>
      </c>
      <c r="Q12" s="19">
        <f t="shared" si="3"/>
        <v>5280.0000000000109</v>
      </c>
      <c r="R12" s="19">
        <f t="shared" si="4"/>
        <v>220.00000000000045</v>
      </c>
      <c r="S12" s="19">
        <f t="shared" si="5"/>
        <v>4590.6432000000095</v>
      </c>
      <c r="T12" s="19">
        <f>[4]Summary!$F6</f>
        <v>3626.3850000000048</v>
      </c>
      <c r="V12" s="16">
        <v>3</v>
      </c>
      <c r="W12" s="17">
        <f t="shared" ref="W12:W39" si="37">W11+1</f>
        <v>43619</v>
      </c>
      <c r="X12" s="18">
        <f>VLOOKUP(W12,'Net_Schedule &amp; Net_Actual'!$A$1:$C$2107,2,0)</f>
        <v>21648.346000000001</v>
      </c>
      <c r="Y12" s="18">
        <f>VLOOKUP(W12,'Net_Schedule &amp; Net_Actual'!$A$1:$C$2107,3,0)</f>
        <v>22146.909</v>
      </c>
      <c r="Z12" s="19">
        <f>[4]Summary!$G6</f>
        <v>31299.840000000062</v>
      </c>
      <c r="AA12" s="19">
        <f t="shared" si="6"/>
        <v>5280.0000000000109</v>
      </c>
      <c r="AB12" s="19">
        <f t="shared" si="7"/>
        <v>220.00000000000045</v>
      </c>
      <c r="AC12" s="19">
        <f t="shared" si="8"/>
        <v>4590.6432000000095</v>
      </c>
      <c r="AD12" s="19">
        <f>[4]Summary!$H6</f>
        <v>3517.6800000000003</v>
      </c>
      <c r="AF12" s="16">
        <v>3</v>
      </c>
      <c r="AG12" s="17">
        <f t="shared" ref="AG12:AG40" si="38">AG11+1</f>
        <v>43649</v>
      </c>
      <c r="AH12" s="18">
        <f>VLOOKUP(AG12,'Net_Schedule &amp; Net_Actual'!$A$1:$C$2107,2,0)</f>
        <v>31239.931</v>
      </c>
      <c r="AI12" s="18">
        <f>VLOOKUP(AG12,'Net_Schedule &amp; Net_Actual'!$A$1:$C$2107,3,0)</f>
        <v>31310.544999999998</v>
      </c>
      <c r="AJ12" s="19">
        <f>[4]Summary!$I6</f>
        <v>31299.840000000062</v>
      </c>
      <c r="AK12" s="19">
        <f t="shared" si="9"/>
        <v>5280.0000000000109</v>
      </c>
      <c r="AL12" s="19">
        <f t="shared" si="10"/>
        <v>220.00000000000045</v>
      </c>
      <c r="AM12" s="19">
        <f t="shared" si="11"/>
        <v>4590.6432000000095</v>
      </c>
      <c r="AN12" s="19">
        <f>[4]Summary!$J6</f>
        <v>4589.5199999999923</v>
      </c>
      <c r="AP12" s="16">
        <v>3</v>
      </c>
      <c r="AQ12" s="17">
        <f t="shared" ref="AQ12:AQ40" si="39">AQ11+1</f>
        <v>43680</v>
      </c>
      <c r="AR12" s="18">
        <f>VLOOKUP(AQ12,'Net_Schedule &amp; Net_Actual'!$A$1:$C$2107,2,0)</f>
        <v>31295.685000000001</v>
      </c>
      <c r="AS12" s="18">
        <f>VLOOKUP(AQ12,'Net_Schedule &amp; Net_Actual'!$A$1:$C$2107,3,0)</f>
        <v>31328.218000000001</v>
      </c>
      <c r="AT12" s="19">
        <f>[4]Summary!$K6</f>
        <v>31299.840000000062</v>
      </c>
      <c r="AU12" s="19">
        <f t="shared" si="12"/>
        <v>5280.0000000000109</v>
      </c>
      <c r="AV12" s="19">
        <f t="shared" si="13"/>
        <v>220.00000000000045</v>
      </c>
      <c r="AW12" s="19">
        <f t="shared" si="14"/>
        <v>4590.6432000000095</v>
      </c>
      <c r="AX12" s="19">
        <f>[4]Summary!$L6</f>
        <v>4589.5199999999923</v>
      </c>
      <c r="AZ12" s="16">
        <v>3</v>
      </c>
      <c r="BA12" s="17">
        <f t="shared" ref="BA12:BA39" si="40">BA11+1</f>
        <v>43711</v>
      </c>
      <c r="BB12" s="18">
        <f>VLOOKUP(BA12,'Net_Schedule &amp; Net_Actual'!$A$1:$C$2107,2,0)</f>
        <v>29241.859</v>
      </c>
      <c r="BC12" s="18">
        <f>VLOOKUP(BA12,'Net_Schedule &amp; Net_Actual'!$A$1:$C$2107,3,0)</f>
        <v>29234.181</v>
      </c>
      <c r="BD12" s="19">
        <f>[4]Summary!$M6</f>
        <v>31299.840000000062</v>
      </c>
      <c r="BE12" s="19">
        <f t="shared" si="15"/>
        <v>5280.0000000000109</v>
      </c>
      <c r="BF12" s="19">
        <f t="shared" si="16"/>
        <v>220.00000000000045</v>
      </c>
      <c r="BG12" s="19">
        <f t="shared" si="17"/>
        <v>4590.6432000000095</v>
      </c>
      <c r="BH12" s="19">
        <f>[4]Summary!$N6</f>
        <v>4223.5199999999923</v>
      </c>
      <c r="BJ12" s="16">
        <v>3</v>
      </c>
      <c r="BK12" s="17">
        <f t="shared" ref="BK12:BK40" si="41">BK11+1</f>
        <v>43741</v>
      </c>
      <c r="BL12" s="18">
        <f>VLOOKUP(BK12,'Net_Schedule &amp; Net_Actual'!$A$1:$C$2107,2,0)</f>
        <v>23443.524000000001</v>
      </c>
      <c r="BM12" s="18">
        <f>VLOOKUP(BK12,'Net_Schedule &amp; Net_Actual'!$A$1:$C$2107,3,0)</f>
        <v>23838.036</v>
      </c>
      <c r="BN12" s="19">
        <f>[4]Summary!$O6</f>
        <v>31299.840000000062</v>
      </c>
      <c r="BO12" s="19">
        <f t="shared" si="18"/>
        <v>5280.0000000000109</v>
      </c>
      <c r="BP12" s="19">
        <f t="shared" si="19"/>
        <v>220.00000000000045</v>
      </c>
      <c r="BQ12" s="19">
        <f t="shared" si="20"/>
        <v>4590.6432000000095</v>
      </c>
      <c r="BR12" s="19">
        <f>[4]Summary!$P6</f>
        <v>3374.1899999999955</v>
      </c>
      <c r="BT12" s="16">
        <v>3</v>
      </c>
      <c r="BU12" s="17">
        <f t="shared" ref="BU12:BU39" si="42">BU11+1</f>
        <v>43772</v>
      </c>
      <c r="BV12" s="18">
        <f>VLOOKUP(BU12,'Net_Schedule &amp; Net_Actual'!$A$1:$C$2107,2,0)</f>
        <v>9542.241</v>
      </c>
      <c r="BW12" s="18">
        <f>VLOOKUP(BU12,'Net_Schedule &amp; Net_Actual'!$A$1:$C$2107,3,0)</f>
        <v>9507.6360000000004</v>
      </c>
      <c r="BX12" s="19">
        <f>[4]Summary!$Q6</f>
        <v>31299.840000000062</v>
      </c>
      <c r="BY12" s="19">
        <f t="shared" si="21"/>
        <v>5280.0000000000109</v>
      </c>
      <c r="BZ12" s="19">
        <f t="shared" si="22"/>
        <v>220.00000000000045</v>
      </c>
      <c r="CA12" s="19">
        <f t="shared" si="23"/>
        <v>4590.6432000000095</v>
      </c>
      <c r="CB12" s="19">
        <f>[4]Summary!$R6</f>
        <v>1549.9499999999996</v>
      </c>
      <c r="CD12" s="16">
        <v>3</v>
      </c>
      <c r="CE12" s="17">
        <f t="shared" ref="CE12:CE40" si="43">CE11+1</f>
        <v>43802</v>
      </c>
      <c r="CF12" s="18">
        <f>VLOOKUP(CE12,'Net_Schedule &amp; Net_Actual'!$A$1:$C$2107,2,0)</f>
        <v>7380.9049999999997</v>
      </c>
      <c r="CG12" s="18">
        <f>VLOOKUP(CE12,'Net_Schedule &amp; Net_Actual'!$A$1:$C$2107,3,0)</f>
        <v>7230.5450000000001</v>
      </c>
      <c r="CH12" s="19">
        <f>[4]Summary!$S6</f>
        <v>31299.840000000062</v>
      </c>
      <c r="CI12" s="19">
        <f t="shared" si="24"/>
        <v>5280.0000000000109</v>
      </c>
      <c r="CJ12" s="19">
        <f t="shared" si="25"/>
        <v>220.00000000000045</v>
      </c>
      <c r="CK12" s="19">
        <f t="shared" si="26"/>
        <v>4590.6432000000095</v>
      </c>
      <c r="CL12" s="19">
        <f>[4]Summary!$T6</f>
        <v>1087.4924999999996</v>
      </c>
      <c r="CN12" s="16">
        <v>3</v>
      </c>
      <c r="CO12" s="17">
        <f t="shared" ref="CO12:CO40" si="44">CO11+1</f>
        <v>43833</v>
      </c>
      <c r="CP12" s="18">
        <f>VLOOKUP(CO12,'Net_Schedule &amp; Net_Actual'!$A$1:$C$2107,2,0)</f>
        <v>5051.8760000000002</v>
      </c>
      <c r="CQ12" s="18">
        <f>VLOOKUP(CO12,'Net_Schedule &amp; Net_Actual'!$A$1:$C$2107,3,0)</f>
        <v>5067.491</v>
      </c>
      <c r="CR12" s="19">
        <f>[4]Summary!$U6</f>
        <v>31299.840000000062</v>
      </c>
      <c r="CS12" s="19">
        <f t="shared" si="27"/>
        <v>5280.0000000000109</v>
      </c>
      <c r="CT12" s="19">
        <f t="shared" si="28"/>
        <v>220.00000000000045</v>
      </c>
      <c r="CU12" s="19">
        <f t="shared" si="29"/>
        <v>4590.6432000000095</v>
      </c>
      <c r="CV12" s="19">
        <f>[4]Summary!$V6</f>
        <v>747.90250000000037</v>
      </c>
      <c r="CX12" s="16">
        <v>3</v>
      </c>
      <c r="CY12" s="17">
        <f t="shared" ref="CY12:CY38" si="45">CY11+1</f>
        <v>43864</v>
      </c>
      <c r="CZ12" s="18">
        <f>VLOOKUP(CY12,'Net_Schedule &amp; Net_Actual'!$A$1:$C$2107,2,0)</f>
        <v>3831.64</v>
      </c>
      <c r="DA12" s="18">
        <f>VLOOKUP(CY12,'Net_Schedule &amp; Net_Actual'!$A$1:$C$2107,3,0)</f>
        <v>3866.0360000000001</v>
      </c>
      <c r="DB12" s="19">
        <f>[4]Summary!$W6</f>
        <v>31299.840000000062</v>
      </c>
      <c r="DC12" s="19">
        <f t="shared" ref="DC12:DC40" si="46">DB12*200/1185.6</f>
        <v>5280.0000000000109</v>
      </c>
      <c r="DD12" s="19">
        <f t="shared" si="30"/>
        <v>220.00000000000045</v>
      </c>
      <c r="DE12" s="19">
        <f t="shared" si="31"/>
        <v>4590.6432000000095</v>
      </c>
      <c r="DF12" s="19">
        <f>[4]Summary!$X6</f>
        <v>582.00500000000011</v>
      </c>
      <c r="DH12" s="16">
        <v>3</v>
      </c>
      <c r="DI12" s="17">
        <f t="shared" ref="DI12:DI40" si="47">DI11+1</f>
        <v>43893</v>
      </c>
      <c r="DJ12" s="18">
        <f>VLOOKUP(DI12,'Net_Schedule &amp; Net_Actual'!$A$1:$C$2107,2,0)</f>
        <v>4961.3320000000003</v>
      </c>
      <c r="DK12" s="18">
        <f>VLOOKUP(DI12,'Net_Schedule &amp; Net_Actual'!$A$1:$C$2107,3,0)</f>
        <v>4920.5820000000003</v>
      </c>
      <c r="DL12" s="19">
        <f>[4]Summary!$Y6</f>
        <v>31299.840000000062</v>
      </c>
      <c r="DM12" s="19">
        <f t="shared" si="32"/>
        <v>5280.0000000000109</v>
      </c>
      <c r="DN12" s="19">
        <f t="shared" si="33"/>
        <v>220.00000000000045</v>
      </c>
      <c r="DO12" s="19">
        <f t="shared" si="34"/>
        <v>4590.6432000000095</v>
      </c>
      <c r="DP12" s="19">
        <f>[4]Summary!$Z6</f>
        <v>734.17250000000035</v>
      </c>
    </row>
    <row r="13" spans="2:120" s="15" customFormat="1" ht="15.95" customHeight="1" x14ac:dyDescent="0.2">
      <c r="B13" s="16">
        <v>4</v>
      </c>
      <c r="C13" s="17">
        <f t="shared" si="35"/>
        <v>43559</v>
      </c>
      <c r="D13" s="18">
        <f>VLOOKUP(C13,'Net_Schedule &amp; Net_Actual'!$A$1:$C$2107,2,0)</f>
        <v>8472.0779999999995</v>
      </c>
      <c r="E13" s="18">
        <f>VLOOKUP(C13,'Net_Schedule &amp; Net_Actual'!$A$1:$C$2107,3,0)</f>
        <v>8351.2000000000007</v>
      </c>
      <c r="F13" s="19">
        <f>[4]Summary!$C7</f>
        <v>31299.840000000062</v>
      </c>
      <c r="G13" s="19">
        <f t="shared" si="0"/>
        <v>5280.0000000000109</v>
      </c>
      <c r="H13" s="19">
        <f t="shared" si="1"/>
        <v>220.00000000000045</v>
      </c>
      <c r="I13" s="19">
        <f t="shared" si="2"/>
        <v>4590.6432000000095</v>
      </c>
      <c r="J13" s="19">
        <f>[4]Summary!$D7</f>
        <v>1242.2399999999996</v>
      </c>
      <c r="L13" s="16">
        <v>4</v>
      </c>
      <c r="M13" s="17">
        <f t="shared" si="36"/>
        <v>43589</v>
      </c>
      <c r="N13" s="18">
        <f>VLOOKUP(M13,'Net_Schedule &amp; Net_Actual'!$A$1:$C$2107,2,0)</f>
        <v>24456.17</v>
      </c>
      <c r="O13" s="18">
        <f>VLOOKUP(M13,'Net_Schedule &amp; Net_Actual'!$A$1:$C$2107,3,0)</f>
        <v>24945.891</v>
      </c>
      <c r="P13" s="19">
        <f>[4]Summary!$E7</f>
        <v>31299.840000000062</v>
      </c>
      <c r="Q13" s="19">
        <f t="shared" si="3"/>
        <v>5280.0000000000109</v>
      </c>
      <c r="R13" s="19">
        <f t="shared" si="4"/>
        <v>220.00000000000045</v>
      </c>
      <c r="S13" s="19">
        <f t="shared" si="5"/>
        <v>4590.6432000000095</v>
      </c>
      <c r="T13" s="19">
        <f>[4]Summary!$F7</f>
        <v>3709.2225000000026</v>
      </c>
      <c r="V13" s="16">
        <v>4</v>
      </c>
      <c r="W13" s="17">
        <f t="shared" si="37"/>
        <v>43620</v>
      </c>
      <c r="X13" s="18">
        <f>VLOOKUP(W13,'Net_Schedule &amp; Net_Actual'!$A$1:$C$2107,2,0)</f>
        <v>23698.771000000001</v>
      </c>
      <c r="Y13" s="18">
        <f>VLOOKUP(W13,'Net_Schedule &amp; Net_Actual'!$A$1:$C$2107,3,0)</f>
        <v>23681.599999999999</v>
      </c>
      <c r="Z13" s="19">
        <f>[4]Summary!$G7</f>
        <v>31299.840000000062</v>
      </c>
      <c r="AA13" s="19">
        <f t="shared" si="6"/>
        <v>5280.0000000000109</v>
      </c>
      <c r="AB13" s="19">
        <f t="shared" si="7"/>
        <v>220.00000000000045</v>
      </c>
      <c r="AC13" s="19">
        <f t="shared" si="8"/>
        <v>4590.6432000000095</v>
      </c>
      <c r="AD13" s="19">
        <f>[4]Summary!$H7</f>
        <v>3686.3550000000064</v>
      </c>
      <c r="AF13" s="16">
        <v>4</v>
      </c>
      <c r="AG13" s="17">
        <f t="shared" si="38"/>
        <v>43650</v>
      </c>
      <c r="AH13" s="18">
        <f>VLOOKUP(AG13,'Net_Schedule &amp; Net_Actual'!$A$1:$C$2107,2,0)</f>
        <v>31254.087</v>
      </c>
      <c r="AI13" s="18">
        <f>VLOOKUP(AG13,'Net_Schedule &amp; Net_Actual'!$A$1:$C$2107,3,0)</f>
        <v>31138.762999999999</v>
      </c>
      <c r="AJ13" s="19">
        <f>[4]Summary!$I7</f>
        <v>31299.840000000062</v>
      </c>
      <c r="AK13" s="19">
        <f t="shared" si="9"/>
        <v>5280.0000000000109</v>
      </c>
      <c r="AL13" s="19">
        <f t="shared" si="10"/>
        <v>220.00000000000045</v>
      </c>
      <c r="AM13" s="19">
        <f t="shared" si="11"/>
        <v>4590.6432000000095</v>
      </c>
      <c r="AN13" s="19">
        <f>[4]Summary!$J7</f>
        <v>4589.5199999999923</v>
      </c>
      <c r="AP13" s="16">
        <v>4</v>
      </c>
      <c r="AQ13" s="17">
        <f t="shared" si="39"/>
        <v>43681</v>
      </c>
      <c r="AR13" s="18">
        <f>VLOOKUP(AQ13,'Net_Schedule &amp; Net_Actual'!$A$1:$C$2107,2,0)</f>
        <v>31295.685000000001</v>
      </c>
      <c r="AS13" s="18">
        <f>VLOOKUP(AQ13,'Net_Schedule &amp; Net_Actual'!$A$1:$C$2107,3,0)</f>
        <v>31290.400000000001</v>
      </c>
      <c r="AT13" s="19">
        <f>[4]Summary!$K7</f>
        <v>31299.840000000062</v>
      </c>
      <c r="AU13" s="19">
        <f t="shared" si="12"/>
        <v>5280.0000000000109</v>
      </c>
      <c r="AV13" s="19">
        <f t="shared" si="13"/>
        <v>220.00000000000045</v>
      </c>
      <c r="AW13" s="19">
        <f t="shared" si="14"/>
        <v>4590.6432000000095</v>
      </c>
      <c r="AX13" s="19">
        <f>[4]Summary!$L7</f>
        <v>4589.5199999999923</v>
      </c>
      <c r="AZ13" s="16">
        <v>4</v>
      </c>
      <c r="BA13" s="17">
        <f t="shared" si="40"/>
        <v>43712</v>
      </c>
      <c r="BB13" s="18">
        <f>VLOOKUP(BA13,'Net_Schedule &amp; Net_Actual'!$A$1:$C$2107,2,0)</f>
        <v>29813.948</v>
      </c>
      <c r="BC13" s="18">
        <f>VLOOKUP(BA13,'Net_Schedule &amp; Net_Actual'!$A$1:$C$2107,3,0)</f>
        <v>30505.091</v>
      </c>
      <c r="BD13" s="19">
        <f>[4]Summary!$M7</f>
        <v>31299.840000000062</v>
      </c>
      <c r="BE13" s="19">
        <f t="shared" si="15"/>
        <v>5280.0000000000109</v>
      </c>
      <c r="BF13" s="19">
        <f t="shared" si="16"/>
        <v>220.00000000000045</v>
      </c>
      <c r="BG13" s="19">
        <f t="shared" si="17"/>
        <v>4590.6432000000095</v>
      </c>
      <c r="BH13" s="19">
        <f>[4]Summary!$N7</f>
        <v>4280.719999999993</v>
      </c>
      <c r="BJ13" s="16">
        <v>4</v>
      </c>
      <c r="BK13" s="17">
        <f t="shared" si="41"/>
        <v>43742</v>
      </c>
      <c r="BL13" s="18">
        <f>VLOOKUP(BK13,'Net_Schedule &amp; Net_Actual'!$A$1:$C$2107,2,0)</f>
        <v>24962.035</v>
      </c>
      <c r="BM13" s="18">
        <f>VLOOKUP(BK13,'Net_Schedule &amp; Net_Actual'!$A$1:$C$2107,3,0)</f>
        <v>24545.018</v>
      </c>
      <c r="BN13" s="19">
        <f>[4]Summary!$O7</f>
        <v>31299.840000000062</v>
      </c>
      <c r="BO13" s="19">
        <f>2774.43</f>
        <v>2774.43</v>
      </c>
      <c r="BP13" s="19">
        <f t="shared" si="19"/>
        <v>115.60124999999999</v>
      </c>
      <c r="BQ13" s="19">
        <f t="shared" si="20"/>
        <v>2412.2004191999999</v>
      </c>
      <c r="BR13" s="19">
        <f>BO13*(1-0.12)</f>
        <v>2441.4983999999999</v>
      </c>
      <c r="BT13" s="16">
        <v>4</v>
      </c>
      <c r="BU13" s="17">
        <f t="shared" si="42"/>
        <v>43773</v>
      </c>
      <c r="BV13" s="18">
        <f>VLOOKUP(BU13,'Net_Schedule &amp; Net_Actual'!$A$1:$C$2107,2,0)</f>
        <v>10718.266</v>
      </c>
      <c r="BW13" s="18">
        <f>VLOOKUP(BU13,'Net_Schedule &amp; Net_Actual'!$A$1:$C$2107,3,0)</f>
        <v>10465.382</v>
      </c>
      <c r="BX13" s="19">
        <f>[4]Summary!$Q7</f>
        <v>31299.840000000062</v>
      </c>
      <c r="BY13" s="19">
        <f t="shared" si="21"/>
        <v>5280.0000000000109</v>
      </c>
      <c r="BZ13" s="19">
        <f t="shared" si="22"/>
        <v>220.00000000000045</v>
      </c>
      <c r="CA13" s="19">
        <f t="shared" si="23"/>
        <v>4590.6432000000095</v>
      </c>
      <c r="CB13" s="19">
        <f>[4]Summary!$R7</f>
        <v>1579.3849999999998</v>
      </c>
      <c r="CD13" s="16">
        <v>4</v>
      </c>
      <c r="CE13" s="17">
        <f t="shared" si="43"/>
        <v>43803</v>
      </c>
      <c r="CF13" s="18">
        <f>VLOOKUP(CE13,'Net_Schedule &amp; Net_Actual'!$A$1:$C$2107,2,0)</f>
        <v>6845.2460000000001</v>
      </c>
      <c r="CG13" s="18">
        <f>VLOOKUP(CE13,'Net_Schedule &amp; Net_Actual'!$A$1:$C$2107,3,0)</f>
        <v>6752.4359999999997</v>
      </c>
      <c r="CH13" s="19">
        <f>[4]Summary!$S7</f>
        <v>31299.840000000062</v>
      </c>
      <c r="CI13" s="19">
        <f t="shared" si="24"/>
        <v>5280.0000000000109</v>
      </c>
      <c r="CJ13" s="19">
        <f t="shared" si="25"/>
        <v>220.00000000000045</v>
      </c>
      <c r="CK13" s="19">
        <f t="shared" si="26"/>
        <v>4590.6432000000095</v>
      </c>
      <c r="CL13" s="19">
        <f>[4]Summary!$T7</f>
        <v>1026.0874999999996</v>
      </c>
      <c r="CN13" s="16">
        <v>4</v>
      </c>
      <c r="CO13" s="17">
        <f t="shared" si="44"/>
        <v>43834</v>
      </c>
      <c r="CP13" s="18">
        <f>VLOOKUP(CO13,'Net_Schedule &amp; Net_Actual'!$A$1:$C$2107,2,0)</f>
        <v>5143.7610000000004</v>
      </c>
      <c r="CQ13" s="18">
        <f>VLOOKUP(CO13,'Net_Schedule &amp; Net_Actual'!$A$1:$C$2107,3,0)</f>
        <v>5109.0910000000003</v>
      </c>
      <c r="CR13" s="19">
        <f>[4]Summary!$U7</f>
        <v>31299.840000000062</v>
      </c>
      <c r="CS13" s="19">
        <f t="shared" si="27"/>
        <v>5280.0000000000109</v>
      </c>
      <c r="CT13" s="19">
        <f t="shared" si="28"/>
        <v>220.00000000000045</v>
      </c>
      <c r="CU13" s="19">
        <f t="shared" si="29"/>
        <v>4590.6432000000095</v>
      </c>
      <c r="CV13" s="19">
        <f>[4]Summary!$V7</f>
        <v>757.51750000000084</v>
      </c>
      <c r="CX13" s="16">
        <v>4</v>
      </c>
      <c r="CY13" s="17">
        <f t="shared" si="45"/>
        <v>43865</v>
      </c>
      <c r="CZ13" s="18">
        <f>VLOOKUP(CY13,'Net_Schedule &amp; Net_Actual'!$A$1:$C$2107,2,0)</f>
        <v>4468.924</v>
      </c>
      <c r="DA13" s="18">
        <f>VLOOKUP(CY13,'Net_Schedule &amp; Net_Actual'!$A$1:$C$2107,3,0)</f>
        <v>4492.8</v>
      </c>
      <c r="DB13" s="19">
        <f>[4]Summary!$W7</f>
        <v>31299.840000000062</v>
      </c>
      <c r="DC13" s="19">
        <f t="shared" si="46"/>
        <v>5280.0000000000109</v>
      </c>
      <c r="DD13" s="19">
        <f t="shared" si="30"/>
        <v>220.00000000000045</v>
      </c>
      <c r="DE13" s="19">
        <f t="shared" si="31"/>
        <v>4590.6432000000095</v>
      </c>
      <c r="DF13" s="19">
        <f>[4]Summary!$X7</f>
        <v>655.30500000000006</v>
      </c>
      <c r="DH13" s="16">
        <v>4</v>
      </c>
      <c r="DI13" s="17">
        <f t="shared" si="47"/>
        <v>43894</v>
      </c>
      <c r="DJ13" s="18">
        <f>VLOOKUP(DI13,'Net_Schedule &amp; Net_Actual'!$A$1:$C$2107,2,0)</f>
        <v>4999.6499999999996</v>
      </c>
      <c r="DK13" s="18">
        <f>VLOOKUP(DI13,'Net_Schedule &amp; Net_Actual'!$A$1:$C$2107,3,0)</f>
        <v>4899.4179999999997</v>
      </c>
      <c r="DL13" s="19">
        <f>[4]Summary!$Y7</f>
        <v>31299.840000000062</v>
      </c>
      <c r="DM13" s="19">
        <f t="shared" si="32"/>
        <v>5280.0000000000109</v>
      </c>
      <c r="DN13" s="19">
        <f t="shared" si="33"/>
        <v>220.00000000000045</v>
      </c>
      <c r="DO13" s="19">
        <f t="shared" si="34"/>
        <v>4590.6432000000095</v>
      </c>
      <c r="DP13" s="19">
        <f>[4]Summary!$Z7</f>
        <v>733.18250000000057</v>
      </c>
    </row>
    <row r="14" spans="2:120" s="15" customFormat="1" ht="15.95" customHeight="1" x14ac:dyDescent="0.2">
      <c r="B14" s="16">
        <v>5</v>
      </c>
      <c r="C14" s="17">
        <f t="shared" si="35"/>
        <v>43560</v>
      </c>
      <c r="D14" s="18">
        <f>VLOOKUP(C14,'Net_Schedule &amp; Net_Actual'!$A$1:$C$2107,2,0)</f>
        <v>8838.0759999999991</v>
      </c>
      <c r="E14" s="18">
        <f>VLOOKUP(C14,'Net_Schedule &amp; Net_Actual'!$A$1:$C$2107,3,0)</f>
        <v>8735.1270000000004</v>
      </c>
      <c r="F14" s="19">
        <f>[4]Summary!$C8</f>
        <v>31299.840000000062</v>
      </c>
      <c r="G14" s="19">
        <f t="shared" si="0"/>
        <v>5280.0000000000109</v>
      </c>
      <c r="H14" s="19">
        <f t="shared" si="1"/>
        <v>220.00000000000045</v>
      </c>
      <c r="I14" s="19">
        <f t="shared" si="2"/>
        <v>4590.6432000000095</v>
      </c>
      <c r="J14" s="19">
        <f>[4]Summary!$D8</f>
        <v>1297.4849999999997</v>
      </c>
      <c r="L14" s="16">
        <v>5</v>
      </c>
      <c r="M14" s="17">
        <f t="shared" si="36"/>
        <v>43590</v>
      </c>
      <c r="N14" s="18">
        <f>VLOOKUP(M14,'Net_Schedule &amp; Net_Actual'!$A$1:$C$2107,2,0)</f>
        <v>28719.076000000001</v>
      </c>
      <c r="O14" s="18">
        <f>VLOOKUP(M14,'Net_Schedule &amp; Net_Actual'!$A$1:$C$2107,3,0)</f>
        <v>28865.526999999998</v>
      </c>
      <c r="P14" s="19">
        <f>[4]Summary!$E8</f>
        <v>31299.840000000062</v>
      </c>
      <c r="Q14" s="19">
        <f t="shared" si="3"/>
        <v>5280.0000000000109</v>
      </c>
      <c r="R14" s="19">
        <f t="shared" si="4"/>
        <v>220.00000000000045</v>
      </c>
      <c r="S14" s="19">
        <f t="shared" si="5"/>
        <v>4590.6432000000095</v>
      </c>
      <c r="T14" s="19">
        <f>[4]Summary!$F8</f>
        <v>4220.4000000000051</v>
      </c>
      <c r="V14" s="16">
        <v>5</v>
      </c>
      <c r="W14" s="17">
        <f t="shared" si="37"/>
        <v>43621</v>
      </c>
      <c r="X14" s="18">
        <f>VLOOKUP(W14,'Net_Schedule &amp; Net_Actual'!$A$1:$C$2107,2,0)</f>
        <v>22369.973000000002</v>
      </c>
      <c r="Y14" s="18">
        <f>VLOOKUP(W14,'Net_Schedule &amp; Net_Actual'!$A$1:$C$2107,3,0)</f>
        <v>23374.327000000001</v>
      </c>
      <c r="Z14" s="19">
        <f>[4]Summary!$G8</f>
        <v>31299.840000000062</v>
      </c>
      <c r="AA14" s="19">
        <f t="shared" si="6"/>
        <v>5280.0000000000109</v>
      </c>
      <c r="AB14" s="19">
        <f t="shared" si="7"/>
        <v>220.00000000000045</v>
      </c>
      <c r="AC14" s="19">
        <f t="shared" si="8"/>
        <v>4590.6432000000095</v>
      </c>
      <c r="AD14" s="19">
        <f>[4]Summary!$H8</f>
        <v>3350.0700000000038</v>
      </c>
      <c r="AF14" s="16">
        <v>5</v>
      </c>
      <c r="AG14" s="17">
        <f t="shared" si="38"/>
        <v>43651</v>
      </c>
      <c r="AH14" s="18">
        <f>VLOOKUP(AG14,'Net_Schedule &amp; Net_Actual'!$A$1:$C$2107,2,0)</f>
        <v>31295.534</v>
      </c>
      <c r="AI14" s="18">
        <f>VLOOKUP(AG14,'Net_Schedule &amp; Net_Actual'!$A$1:$C$2107,3,0)</f>
        <v>31286.909</v>
      </c>
      <c r="AJ14" s="19">
        <f>[4]Summary!$I8</f>
        <v>31299.840000000062</v>
      </c>
      <c r="AK14" s="19">
        <f t="shared" si="9"/>
        <v>5280.0000000000109</v>
      </c>
      <c r="AL14" s="19">
        <f t="shared" si="10"/>
        <v>220.00000000000045</v>
      </c>
      <c r="AM14" s="19">
        <f t="shared" si="11"/>
        <v>4590.6432000000095</v>
      </c>
      <c r="AN14" s="19">
        <f>[4]Summary!$J8</f>
        <v>4589.5199999999923</v>
      </c>
      <c r="AP14" s="16">
        <v>5</v>
      </c>
      <c r="AQ14" s="17">
        <f t="shared" si="39"/>
        <v>43682</v>
      </c>
      <c r="AR14" s="18">
        <f>VLOOKUP(AQ14,'Net_Schedule &amp; Net_Actual'!$A$1:$C$2107,2,0)</f>
        <v>31295.973000000002</v>
      </c>
      <c r="AS14" s="18">
        <f>VLOOKUP(AQ14,'Net_Schedule &amp; Net_Actual'!$A$1:$C$2107,3,0)</f>
        <v>31284.363000000001</v>
      </c>
      <c r="AT14" s="19">
        <f>[4]Summary!$K8</f>
        <v>31299.840000000062</v>
      </c>
      <c r="AU14" s="19">
        <f t="shared" si="12"/>
        <v>5280.0000000000109</v>
      </c>
      <c r="AV14" s="19">
        <f t="shared" si="13"/>
        <v>220.00000000000045</v>
      </c>
      <c r="AW14" s="19">
        <f t="shared" si="14"/>
        <v>4590.6432000000095</v>
      </c>
      <c r="AX14" s="19">
        <f>[4]Summary!$L8</f>
        <v>4589.5199999999923</v>
      </c>
      <c r="AZ14" s="16">
        <v>5</v>
      </c>
      <c r="BA14" s="17">
        <f t="shared" si="40"/>
        <v>43713</v>
      </c>
      <c r="BB14" s="18">
        <f>VLOOKUP(BA14,'Net_Schedule &amp; Net_Actual'!$A$1:$C$2107,2,0)</f>
        <v>31295.891</v>
      </c>
      <c r="BC14" s="18">
        <f>VLOOKUP(BA14,'Net_Schedule &amp; Net_Actual'!$A$1:$C$2107,3,0)</f>
        <v>31204.726999999999</v>
      </c>
      <c r="BD14" s="19">
        <f>[4]Summary!$M8</f>
        <v>31299.840000000062</v>
      </c>
      <c r="BE14" s="19">
        <f t="shared" si="15"/>
        <v>5280.0000000000109</v>
      </c>
      <c r="BF14" s="19">
        <f t="shared" si="16"/>
        <v>220.00000000000045</v>
      </c>
      <c r="BG14" s="19">
        <f t="shared" si="17"/>
        <v>4590.6432000000095</v>
      </c>
      <c r="BH14" s="19">
        <f>[4]Summary!$N8</f>
        <v>4498.0799999999972</v>
      </c>
      <c r="BJ14" s="16">
        <v>5</v>
      </c>
      <c r="BK14" s="17">
        <f t="shared" si="41"/>
        <v>43743</v>
      </c>
      <c r="BL14" s="18">
        <f>VLOOKUP(BK14,'Net_Schedule &amp; Net_Actual'!$A$1:$C$2107,2,0)</f>
        <v>24404.629000000001</v>
      </c>
      <c r="BM14" s="18">
        <f>VLOOKUP(BK14,'Net_Schedule &amp; Net_Actual'!$A$1:$C$2107,3,0)</f>
        <v>23576.799999999999</v>
      </c>
      <c r="BN14" s="19">
        <f>[4]Summary!$O8</f>
        <v>31299.840000000062</v>
      </c>
      <c r="BO14" s="19">
        <f t="shared" si="18"/>
        <v>5280.0000000000109</v>
      </c>
      <c r="BP14" s="19">
        <f t="shared" si="19"/>
        <v>220.00000000000045</v>
      </c>
      <c r="BQ14" s="19">
        <f t="shared" si="20"/>
        <v>4590.6432000000095</v>
      </c>
      <c r="BR14" s="19">
        <f>[4]Summary!$P8</f>
        <v>3585.1175000000053</v>
      </c>
      <c r="BT14" s="16">
        <v>5</v>
      </c>
      <c r="BU14" s="17">
        <f t="shared" si="42"/>
        <v>43774</v>
      </c>
      <c r="BV14" s="18">
        <f>VLOOKUP(BU14,'Net_Schedule &amp; Net_Actual'!$A$1:$C$2107,2,0)</f>
        <v>9728.7780000000002</v>
      </c>
      <c r="BW14" s="18">
        <f>VLOOKUP(BU14,'Net_Schedule &amp; Net_Actual'!$A$1:$C$2107,3,0)</f>
        <v>9559.2729999999992</v>
      </c>
      <c r="BX14" s="19">
        <f>[4]Summary!$Q8</f>
        <v>31299.840000000062</v>
      </c>
      <c r="BY14" s="19">
        <f t="shared" si="21"/>
        <v>5280.0000000000109</v>
      </c>
      <c r="BZ14" s="19">
        <f t="shared" si="22"/>
        <v>220.00000000000045</v>
      </c>
      <c r="CA14" s="19">
        <f t="shared" si="23"/>
        <v>4590.6432000000095</v>
      </c>
      <c r="CB14" s="19">
        <f>[4]Summary!$R8</f>
        <v>1462.9649999999997</v>
      </c>
      <c r="CD14" s="16">
        <v>5</v>
      </c>
      <c r="CE14" s="17">
        <f t="shared" si="43"/>
        <v>43804</v>
      </c>
      <c r="CF14" s="18">
        <f>VLOOKUP(CE14,'Net_Schedule &amp; Net_Actual'!$A$1:$C$2107,2,0)</f>
        <v>6974.4260000000004</v>
      </c>
      <c r="CG14" s="18">
        <f>VLOOKUP(CE14,'Net_Schedule &amp; Net_Actual'!$A$1:$C$2107,3,0)</f>
        <v>6867.7820000000002</v>
      </c>
      <c r="CH14" s="19">
        <f>[4]Summary!$S8</f>
        <v>31299.840000000062</v>
      </c>
      <c r="CI14" s="19">
        <f t="shared" si="24"/>
        <v>5280.0000000000109</v>
      </c>
      <c r="CJ14" s="19">
        <f t="shared" si="25"/>
        <v>220.00000000000045</v>
      </c>
      <c r="CK14" s="19">
        <f t="shared" si="26"/>
        <v>4590.6432000000095</v>
      </c>
      <c r="CL14" s="19">
        <f>[4]Summary!$T8</f>
        <v>1029.81</v>
      </c>
      <c r="CN14" s="16">
        <v>5</v>
      </c>
      <c r="CO14" s="17">
        <f t="shared" si="44"/>
        <v>43835</v>
      </c>
      <c r="CP14" s="18">
        <f>VLOOKUP(CO14,'Net_Schedule &amp; Net_Actual'!$A$1:$C$2107,2,0)</f>
        <v>5138.45</v>
      </c>
      <c r="CQ14" s="18">
        <f>VLOOKUP(CO14,'Net_Schedule &amp; Net_Actual'!$A$1:$C$2107,3,0)</f>
        <v>5144.5820000000003</v>
      </c>
      <c r="CR14" s="19">
        <f>[4]Summary!$U8</f>
        <v>31299.840000000062</v>
      </c>
      <c r="CS14" s="19">
        <f t="shared" si="27"/>
        <v>5280.0000000000109</v>
      </c>
      <c r="CT14" s="19">
        <f t="shared" si="28"/>
        <v>220.00000000000045</v>
      </c>
      <c r="CU14" s="19">
        <f t="shared" si="29"/>
        <v>4590.6432000000095</v>
      </c>
      <c r="CV14" s="19">
        <f>[4]Summary!$V8</f>
        <v>768.57500000000095</v>
      </c>
      <c r="CX14" s="16">
        <v>5</v>
      </c>
      <c r="CY14" s="17">
        <f t="shared" si="45"/>
        <v>43866</v>
      </c>
      <c r="CZ14" s="18">
        <f>VLOOKUP(CY14,'Net_Schedule &amp; Net_Actual'!$A$1:$C$2107,2,0)</f>
        <v>4116.5029999999997</v>
      </c>
      <c r="DA14" s="18">
        <f>VLOOKUP(CY14,'Net_Schedule &amp; Net_Actual'!$A$1:$C$2107,3,0)</f>
        <v>4126.3270000000002</v>
      </c>
      <c r="DB14" s="19">
        <f>[4]Summary!$W8</f>
        <v>31299.840000000062</v>
      </c>
      <c r="DC14" s="19">
        <f t="shared" si="46"/>
        <v>5280.0000000000109</v>
      </c>
      <c r="DD14" s="19">
        <f t="shared" si="30"/>
        <v>220.00000000000045</v>
      </c>
      <c r="DE14" s="19">
        <f t="shared" si="31"/>
        <v>4590.6432000000095</v>
      </c>
      <c r="DF14" s="19">
        <f>[4]Summary!$X8</f>
        <v>609.09000000000015</v>
      </c>
      <c r="DH14" s="16">
        <v>5</v>
      </c>
      <c r="DI14" s="17">
        <f t="shared" si="47"/>
        <v>43895</v>
      </c>
      <c r="DJ14" s="18">
        <f>VLOOKUP(DI14,'Net_Schedule &amp; Net_Actual'!$A$1:$C$2107,2,0)</f>
        <v>4867.1670000000004</v>
      </c>
      <c r="DK14" s="18">
        <f>VLOOKUP(DI14,'Net_Schedule &amp; Net_Actual'!$A$1:$C$2107,3,0)</f>
        <v>4845.0910000000003</v>
      </c>
      <c r="DL14" s="19">
        <f>[4]Summary!$Y8</f>
        <v>31299.840000000062</v>
      </c>
      <c r="DM14" s="19">
        <f t="shared" si="32"/>
        <v>5280.0000000000109</v>
      </c>
      <c r="DN14" s="19">
        <f t="shared" si="33"/>
        <v>220.00000000000045</v>
      </c>
      <c r="DO14" s="19">
        <f t="shared" si="34"/>
        <v>4590.6432000000095</v>
      </c>
      <c r="DP14" s="19">
        <f>[4]Summary!$Z8</f>
        <v>730.54250000000047</v>
      </c>
    </row>
    <row r="15" spans="2:120" s="15" customFormat="1" ht="15.95" customHeight="1" x14ac:dyDescent="0.2">
      <c r="B15" s="16">
        <v>6</v>
      </c>
      <c r="C15" s="17">
        <f t="shared" si="35"/>
        <v>43561</v>
      </c>
      <c r="D15" s="18">
        <f>VLOOKUP(C15,'Net_Schedule &amp; Net_Actual'!$A$1:$C$2107,2,0)</f>
        <v>10301.316000000001</v>
      </c>
      <c r="E15" s="18">
        <f>VLOOKUP(C15,'Net_Schedule &amp; Net_Actual'!$A$1:$C$2107,3,0)</f>
        <v>10527.344999999999</v>
      </c>
      <c r="F15" s="19">
        <f>[4]Summary!$C9</f>
        <v>31299.840000000062</v>
      </c>
      <c r="G15" s="19">
        <f t="shared" si="0"/>
        <v>5280.0000000000109</v>
      </c>
      <c r="H15" s="19">
        <f t="shared" si="1"/>
        <v>220.00000000000045</v>
      </c>
      <c r="I15" s="19">
        <f t="shared" si="2"/>
        <v>4590.6432000000095</v>
      </c>
      <c r="J15" s="19">
        <f>[4]Summary!$D9</f>
        <v>1278.4149999999997</v>
      </c>
      <c r="L15" s="16">
        <v>6</v>
      </c>
      <c r="M15" s="17">
        <f t="shared" si="36"/>
        <v>43591</v>
      </c>
      <c r="N15" s="18">
        <f>VLOOKUP(M15,'Net_Schedule &amp; Net_Actual'!$A$1:$C$2107,2,0)</f>
        <v>28784.612000000001</v>
      </c>
      <c r="O15" s="18">
        <f>VLOOKUP(M15,'Net_Schedule &amp; Net_Actual'!$A$1:$C$2107,3,0)</f>
        <v>29041.018</v>
      </c>
      <c r="P15" s="19">
        <f>[4]Summary!$E9</f>
        <v>31299.840000000062</v>
      </c>
      <c r="Q15" s="19">
        <f t="shared" si="3"/>
        <v>5280.0000000000109</v>
      </c>
      <c r="R15" s="19">
        <f t="shared" si="4"/>
        <v>220.00000000000045</v>
      </c>
      <c r="S15" s="19">
        <f t="shared" si="5"/>
        <v>4590.6432000000095</v>
      </c>
      <c r="T15" s="19">
        <f>[4]Summary!$F9</f>
        <v>4222.5600000000031</v>
      </c>
      <c r="V15" s="16">
        <v>6</v>
      </c>
      <c r="W15" s="17">
        <f t="shared" si="37"/>
        <v>43622</v>
      </c>
      <c r="X15" s="18">
        <f>VLOOKUP(W15,'Net_Schedule &amp; Net_Actual'!$A$1:$C$2107,2,0)</f>
        <v>25182.352999999999</v>
      </c>
      <c r="Y15" s="18">
        <f>VLOOKUP(W15,'Net_Schedule &amp; Net_Actual'!$A$1:$C$2107,3,0)</f>
        <v>27117.236000000001</v>
      </c>
      <c r="Z15" s="19">
        <f>[4]Summary!$G9</f>
        <v>31299.840000000062</v>
      </c>
      <c r="AA15" s="19">
        <f t="shared" si="6"/>
        <v>5280.0000000000109</v>
      </c>
      <c r="AB15" s="19">
        <f t="shared" si="7"/>
        <v>220.00000000000045</v>
      </c>
      <c r="AC15" s="19">
        <f t="shared" si="8"/>
        <v>4590.6432000000095</v>
      </c>
      <c r="AD15" s="19">
        <f>[4]Summary!$H9</f>
        <v>3562.4100000000062</v>
      </c>
      <c r="AF15" s="16">
        <v>6</v>
      </c>
      <c r="AG15" s="17">
        <f t="shared" si="38"/>
        <v>43652</v>
      </c>
      <c r="AH15" s="18">
        <f>VLOOKUP(AG15,'Net_Schedule &amp; Net_Actual'!$A$1:$C$2107,2,0)</f>
        <v>31285.268</v>
      </c>
      <c r="AI15" s="18">
        <f>VLOOKUP(AG15,'Net_Schedule &amp; Net_Actual'!$A$1:$C$2107,3,0)</f>
        <v>31282.327000000001</v>
      </c>
      <c r="AJ15" s="19">
        <f>[4]Summary!$I9</f>
        <v>31299.840000000062</v>
      </c>
      <c r="AK15" s="19">
        <f t="shared" si="9"/>
        <v>5280.0000000000109</v>
      </c>
      <c r="AL15" s="19">
        <f t="shared" si="10"/>
        <v>220.00000000000045</v>
      </c>
      <c r="AM15" s="19">
        <f t="shared" si="11"/>
        <v>4590.6432000000095</v>
      </c>
      <c r="AN15" s="19">
        <f>[4]Summary!$J9</f>
        <v>4589.5199999999923</v>
      </c>
      <c r="AP15" s="16">
        <v>6</v>
      </c>
      <c r="AQ15" s="17">
        <f t="shared" si="39"/>
        <v>43683</v>
      </c>
      <c r="AR15" s="18">
        <f>VLOOKUP(AQ15,'Net_Schedule &amp; Net_Actual'!$A$1:$C$2107,2,0)</f>
        <v>31295.973000000002</v>
      </c>
      <c r="AS15" s="18">
        <f>VLOOKUP(AQ15,'Net_Schedule &amp; Net_Actual'!$A$1:$C$2107,3,0)</f>
        <v>31086.981</v>
      </c>
      <c r="AT15" s="19">
        <f>[4]Summary!$K9</f>
        <v>31299.840000000062</v>
      </c>
      <c r="AU15" s="19">
        <f t="shared" si="12"/>
        <v>5280.0000000000109</v>
      </c>
      <c r="AV15" s="19">
        <f t="shared" si="13"/>
        <v>220.00000000000045</v>
      </c>
      <c r="AW15" s="19">
        <f t="shared" si="14"/>
        <v>4590.6432000000095</v>
      </c>
      <c r="AX15" s="19">
        <f>[4]Summary!$L9</f>
        <v>4589.5199999999923</v>
      </c>
      <c r="AZ15" s="16">
        <v>6</v>
      </c>
      <c r="BA15" s="17">
        <f t="shared" si="40"/>
        <v>43714</v>
      </c>
      <c r="BB15" s="18">
        <f>VLOOKUP(BA15,'Net_Schedule &amp; Net_Actual'!$A$1:$C$2107,2,0)</f>
        <v>30027.469000000001</v>
      </c>
      <c r="BC15" s="18">
        <f>VLOOKUP(BA15,'Net_Schedule &amp; Net_Actual'!$A$1:$C$2107,3,0)</f>
        <v>30985.236000000001</v>
      </c>
      <c r="BD15" s="19">
        <f>[4]Summary!$M9</f>
        <v>31299.840000000062</v>
      </c>
      <c r="BE15" s="19">
        <f t="shared" si="15"/>
        <v>5280.0000000000109</v>
      </c>
      <c r="BF15" s="19">
        <f t="shared" si="16"/>
        <v>220.00000000000045</v>
      </c>
      <c r="BG15" s="19">
        <f t="shared" si="17"/>
        <v>4590.6432000000095</v>
      </c>
      <c r="BH15" s="19">
        <f>[4]Summary!$N9</f>
        <v>4315.0399999999936</v>
      </c>
      <c r="BJ15" s="16">
        <v>6</v>
      </c>
      <c r="BK15" s="17">
        <f t="shared" si="41"/>
        <v>43744</v>
      </c>
      <c r="BL15" s="18">
        <f>VLOOKUP(BK15,'Net_Schedule &amp; Net_Actual'!$A$1:$C$2107,2,0)</f>
        <v>20467.937999999998</v>
      </c>
      <c r="BM15" s="18">
        <f>VLOOKUP(BK15,'Net_Schedule &amp; Net_Actual'!$A$1:$C$2107,3,0)</f>
        <v>19934.327000000001</v>
      </c>
      <c r="BN15" s="19">
        <f>[4]Summary!$O9</f>
        <v>31299.840000000062</v>
      </c>
      <c r="BO15" s="19">
        <f>4840</f>
        <v>4840</v>
      </c>
      <c r="BP15" s="19">
        <f t="shared" si="19"/>
        <v>201.66666666666666</v>
      </c>
      <c r="BQ15" s="19">
        <f t="shared" si="20"/>
        <v>4208.0896000000002</v>
      </c>
      <c r="BR15" s="19">
        <f>[4]Summary!$P9</f>
        <v>3018.3499999999954</v>
      </c>
      <c r="BT15" s="16">
        <v>6</v>
      </c>
      <c r="BU15" s="17">
        <f t="shared" si="42"/>
        <v>43775</v>
      </c>
      <c r="BV15" s="18">
        <f>VLOOKUP(BU15,'Net_Schedule &amp; Net_Actual'!$A$1:$C$2107,2,0)</f>
        <v>10235.880999999999</v>
      </c>
      <c r="BW15" s="18">
        <f>VLOOKUP(BU15,'Net_Schedule &amp; Net_Actual'!$A$1:$C$2107,3,0)</f>
        <v>9890.7639999999992</v>
      </c>
      <c r="BX15" s="19">
        <f>[4]Summary!$Q9</f>
        <v>31299.840000000062</v>
      </c>
      <c r="BY15" s="19">
        <f t="shared" si="21"/>
        <v>5280.0000000000109</v>
      </c>
      <c r="BZ15" s="19">
        <f t="shared" si="22"/>
        <v>220.00000000000045</v>
      </c>
      <c r="CA15" s="19">
        <f t="shared" si="23"/>
        <v>4590.6432000000095</v>
      </c>
      <c r="CB15" s="19">
        <f>[4]Summary!$R9</f>
        <v>1502.7074999999995</v>
      </c>
      <c r="CD15" s="16">
        <v>6</v>
      </c>
      <c r="CE15" s="17">
        <f t="shared" si="43"/>
        <v>43805</v>
      </c>
      <c r="CF15" s="18">
        <f>VLOOKUP(CE15,'Net_Schedule &amp; Net_Actual'!$A$1:$C$2107,2,0)</f>
        <v>6404.0919999999996</v>
      </c>
      <c r="CG15" s="18">
        <f>VLOOKUP(CE15,'Net_Schedule &amp; Net_Actual'!$A$1:$C$2107,3,0)</f>
        <v>6353.8180000000002</v>
      </c>
      <c r="CH15" s="19">
        <f>[4]Summary!$S9</f>
        <v>31299.840000000062</v>
      </c>
      <c r="CI15" s="19">
        <f t="shared" si="24"/>
        <v>5280.0000000000109</v>
      </c>
      <c r="CJ15" s="19">
        <f t="shared" si="25"/>
        <v>220.00000000000045</v>
      </c>
      <c r="CK15" s="19">
        <f t="shared" si="26"/>
        <v>4590.6432000000095</v>
      </c>
      <c r="CL15" s="19">
        <f>[4]Summary!$T9</f>
        <v>950.14750000000004</v>
      </c>
      <c r="CN15" s="16">
        <v>6</v>
      </c>
      <c r="CO15" s="17">
        <f t="shared" si="44"/>
        <v>43836</v>
      </c>
      <c r="CP15" s="18">
        <f>VLOOKUP(CO15,'Net_Schedule &amp; Net_Actual'!$A$1:$C$2107,2,0)</f>
        <v>5006.5770000000002</v>
      </c>
      <c r="CQ15" s="18">
        <f>VLOOKUP(CO15,'Net_Schedule &amp; Net_Actual'!$A$1:$C$2107,3,0)</f>
        <v>5046.3999999999996</v>
      </c>
      <c r="CR15" s="19">
        <f>[4]Summary!$U9</f>
        <v>31299.840000000062</v>
      </c>
      <c r="CS15" s="19">
        <f t="shared" si="27"/>
        <v>5280.0000000000109</v>
      </c>
      <c r="CT15" s="19">
        <f t="shared" si="28"/>
        <v>220.00000000000045</v>
      </c>
      <c r="CU15" s="19">
        <f t="shared" si="29"/>
        <v>4590.6432000000095</v>
      </c>
      <c r="CV15" s="19">
        <f>[4]Summary!$V9</f>
        <v>736.91000000000065</v>
      </c>
      <c r="CX15" s="16">
        <v>6</v>
      </c>
      <c r="CY15" s="17">
        <f t="shared" si="45"/>
        <v>43867</v>
      </c>
      <c r="CZ15" s="18">
        <f>VLOOKUP(CY15,'Net_Schedule &amp; Net_Actual'!$A$1:$C$2107,2,0)</f>
        <v>3931.4389999999999</v>
      </c>
      <c r="DA15" s="18">
        <f>VLOOKUP(CY15,'Net_Schedule &amp; Net_Actual'!$A$1:$C$2107,3,0)</f>
        <v>3943.127</v>
      </c>
      <c r="DB15" s="19">
        <f>[4]Summary!$W9</f>
        <v>31299.840000000062</v>
      </c>
      <c r="DC15" s="19">
        <f t="shared" si="46"/>
        <v>5280.0000000000109</v>
      </c>
      <c r="DD15" s="19">
        <f t="shared" si="30"/>
        <v>220.00000000000045</v>
      </c>
      <c r="DE15" s="19">
        <f t="shared" si="31"/>
        <v>4590.6432000000095</v>
      </c>
      <c r="DF15" s="19">
        <f>[4]Summary!$X9</f>
        <v>579.05499999999984</v>
      </c>
      <c r="DH15" s="16">
        <v>6</v>
      </c>
      <c r="DI15" s="17">
        <f t="shared" si="47"/>
        <v>43896</v>
      </c>
      <c r="DJ15" s="18">
        <f>VLOOKUP(DI15,'Net_Schedule &amp; Net_Actual'!$A$1:$C$2107,2,0)</f>
        <v>5262.17</v>
      </c>
      <c r="DK15" s="18">
        <f>VLOOKUP(DI15,'Net_Schedule &amp; Net_Actual'!$A$1:$C$2107,3,0)</f>
        <v>5215.7089999999998</v>
      </c>
      <c r="DL15" s="19">
        <f>[4]Summary!$Y9</f>
        <v>31299.840000000062</v>
      </c>
      <c r="DM15" s="19">
        <f t="shared" si="32"/>
        <v>5280.0000000000109</v>
      </c>
      <c r="DN15" s="19">
        <f t="shared" si="33"/>
        <v>220.00000000000045</v>
      </c>
      <c r="DO15" s="19">
        <f t="shared" si="34"/>
        <v>4590.6432000000095</v>
      </c>
      <c r="DP15" s="19">
        <f>[4]Summary!$Z9</f>
        <v>788.67500000000052</v>
      </c>
    </row>
    <row r="16" spans="2:120" s="15" customFormat="1" ht="15.95" customHeight="1" x14ac:dyDescent="0.2">
      <c r="B16" s="16">
        <v>7</v>
      </c>
      <c r="C16" s="17">
        <f t="shared" si="35"/>
        <v>43562</v>
      </c>
      <c r="D16" s="18">
        <f>VLOOKUP(C16,'Net_Schedule &amp; Net_Actual'!$A$1:$C$2107,2,0)</f>
        <v>10971.946</v>
      </c>
      <c r="E16" s="18">
        <f>VLOOKUP(C16,'Net_Schedule &amp; Net_Actual'!$A$1:$C$2107,3,0)</f>
        <v>10568.727000000001</v>
      </c>
      <c r="F16" s="19">
        <f>[4]Summary!$C10</f>
        <v>31299.840000000062</v>
      </c>
      <c r="G16" s="19">
        <f t="shared" si="0"/>
        <v>5280.0000000000109</v>
      </c>
      <c r="H16" s="19">
        <f t="shared" si="1"/>
        <v>220.00000000000045</v>
      </c>
      <c r="I16" s="19">
        <f t="shared" si="2"/>
        <v>4590.6432000000095</v>
      </c>
      <c r="J16" s="19">
        <f>[4]Summary!$D10</f>
        <v>1612.2175000000004</v>
      </c>
      <c r="L16" s="16">
        <v>7</v>
      </c>
      <c r="M16" s="17">
        <f t="shared" si="36"/>
        <v>43592</v>
      </c>
      <c r="N16" s="18">
        <f>VLOOKUP(M16,'Net_Schedule &amp; Net_Actual'!$A$1:$C$2107,2,0)</f>
        <v>24123.063999999998</v>
      </c>
      <c r="O16" s="18">
        <f>VLOOKUP(M16,'Net_Schedule &amp; Net_Actual'!$A$1:$C$2107,3,0)</f>
        <v>23846.327000000001</v>
      </c>
      <c r="P16" s="19">
        <f>[4]Summary!$E10</f>
        <v>31299.840000000062</v>
      </c>
      <c r="Q16" s="19">
        <f t="shared" si="3"/>
        <v>5280.0000000000109</v>
      </c>
      <c r="R16" s="19">
        <f t="shared" si="4"/>
        <v>220.00000000000045</v>
      </c>
      <c r="S16" s="19">
        <f t="shared" si="5"/>
        <v>4590.6432000000095</v>
      </c>
      <c r="T16" s="19">
        <f>[4]Summary!$F10</f>
        <v>4237.5200000000023</v>
      </c>
      <c r="V16" s="16">
        <v>7</v>
      </c>
      <c r="W16" s="17">
        <f t="shared" si="37"/>
        <v>43623</v>
      </c>
      <c r="X16" s="18">
        <f>VLOOKUP(W16,'Net_Schedule &amp; Net_Actual'!$A$1:$C$2107,2,0)</f>
        <v>30404.04</v>
      </c>
      <c r="Y16" s="18">
        <f>VLOOKUP(W16,'Net_Schedule &amp; Net_Actual'!$A$1:$C$2107,3,0)</f>
        <v>31216</v>
      </c>
      <c r="Z16" s="19">
        <f>[4]Summary!$G10</f>
        <v>31299.840000000062</v>
      </c>
      <c r="AA16" s="19">
        <f t="shared" si="6"/>
        <v>5280.0000000000109</v>
      </c>
      <c r="AB16" s="19">
        <f t="shared" si="7"/>
        <v>220.00000000000045</v>
      </c>
      <c r="AC16" s="19">
        <f t="shared" si="8"/>
        <v>4590.6432000000095</v>
      </c>
      <c r="AD16" s="19">
        <f>[4]Summary!$H10</f>
        <v>4222.5600000000031</v>
      </c>
      <c r="AF16" s="16">
        <v>7</v>
      </c>
      <c r="AG16" s="17">
        <f t="shared" si="38"/>
        <v>43653</v>
      </c>
      <c r="AH16" s="18">
        <f>VLOOKUP(AG16,'Net_Schedule &amp; Net_Actual'!$A$1:$C$2107,2,0)</f>
        <v>30355.216</v>
      </c>
      <c r="AI16" s="18">
        <f>VLOOKUP(AG16,'Net_Schedule &amp; Net_Actual'!$A$1:$C$2107,3,0)</f>
        <v>30770.617999999999</v>
      </c>
      <c r="AJ16" s="19">
        <f>[4]Summary!$I10</f>
        <v>31299.840000000062</v>
      </c>
      <c r="AK16" s="19">
        <f t="shared" si="9"/>
        <v>5280.0000000000109</v>
      </c>
      <c r="AL16" s="19">
        <f t="shared" si="10"/>
        <v>220.00000000000045</v>
      </c>
      <c r="AM16" s="19">
        <f t="shared" si="11"/>
        <v>4590.6432000000095</v>
      </c>
      <c r="AN16" s="19">
        <f>[4]Summary!$J10</f>
        <v>4589.5199999999923</v>
      </c>
      <c r="AP16" s="16">
        <v>7</v>
      </c>
      <c r="AQ16" s="17">
        <f t="shared" si="39"/>
        <v>43684</v>
      </c>
      <c r="AR16" s="18">
        <f>VLOOKUP(AQ16,'Net_Schedule &amp; Net_Actual'!$A$1:$C$2107,2,0)</f>
        <v>29772.424999999999</v>
      </c>
      <c r="AS16" s="18">
        <f>VLOOKUP(AQ16,'Net_Schedule &amp; Net_Actual'!$A$1:$C$2107,3,0)</f>
        <v>29913.309000000001</v>
      </c>
      <c r="AT16" s="19">
        <f>[4]Summary!$K10</f>
        <v>31299.840000000062</v>
      </c>
      <c r="AU16" s="19">
        <f t="shared" si="12"/>
        <v>5280.0000000000109</v>
      </c>
      <c r="AV16" s="19">
        <f t="shared" si="13"/>
        <v>220.00000000000045</v>
      </c>
      <c r="AW16" s="19">
        <f t="shared" si="14"/>
        <v>4590.6432000000095</v>
      </c>
      <c r="AX16" s="19">
        <f>[4]Summary!$L10</f>
        <v>4589.5199999999923</v>
      </c>
      <c r="AZ16" s="16">
        <v>7</v>
      </c>
      <c r="BA16" s="17">
        <f t="shared" si="40"/>
        <v>43715</v>
      </c>
      <c r="BB16" s="18">
        <f>VLOOKUP(BA16,'Net_Schedule &amp; Net_Actual'!$A$1:$C$2107,2,0)</f>
        <v>31295.891</v>
      </c>
      <c r="BC16" s="18">
        <f>VLOOKUP(BA16,'Net_Schedule &amp; Net_Actual'!$A$1:$C$2107,3,0)</f>
        <v>31334.472000000002</v>
      </c>
      <c r="BD16" s="19">
        <f>[4]Summary!$M10</f>
        <v>31299.840000000062</v>
      </c>
      <c r="BE16" s="19">
        <f t="shared" si="15"/>
        <v>5280.0000000000109</v>
      </c>
      <c r="BF16" s="19">
        <f t="shared" si="16"/>
        <v>220.00000000000045</v>
      </c>
      <c r="BG16" s="19">
        <f t="shared" si="17"/>
        <v>4590.6432000000095</v>
      </c>
      <c r="BH16" s="19">
        <f>[4]Summary!$N10</f>
        <v>4590</v>
      </c>
      <c r="BJ16" s="16">
        <v>7</v>
      </c>
      <c r="BK16" s="17">
        <f t="shared" si="41"/>
        <v>43745</v>
      </c>
      <c r="BL16" s="18">
        <f>VLOOKUP(BK16,'Net_Schedule &amp; Net_Actual'!$A$1:$C$2107,2,0)</f>
        <v>22502.690999999999</v>
      </c>
      <c r="BM16" s="18">
        <f>VLOOKUP(BK16,'Net_Schedule &amp; Net_Actual'!$A$1:$C$2107,3,0)</f>
        <v>21873.018</v>
      </c>
      <c r="BN16" s="19">
        <f>[4]Summary!$O10</f>
        <v>31299.840000000062</v>
      </c>
      <c r="BO16" s="19">
        <f t="shared" si="18"/>
        <v>5280.0000000000109</v>
      </c>
      <c r="BP16" s="19">
        <f t="shared" si="19"/>
        <v>220.00000000000045</v>
      </c>
      <c r="BQ16" s="19">
        <f t="shared" si="20"/>
        <v>4590.6432000000095</v>
      </c>
      <c r="BR16" s="19">
        <f>[4]Summary!$P10</f>
        <v>3313.3724999999949</v>
      </c>
      <c r="BT16" s="16">
        <v>7</v>
      </c>
      <c r="BU16" s="17">
        <f t="shared" si="42"/>
        <v>43776</v>
      </c>
      <c r="BV16" s="18">
        <f>VLOOKUP(BU16,'Net_Schedule &amp; Net_Actual'!$A$1:$C$2107,2,0)</f>
        <v>10058.521000000001</v>
      </c>
      <c r="BW16" s="18">
        <f>VLOOKUP(BU16,'Net_Schedule &amp; Net_Actual'!$A$1:$C$2107,3,0)</f>
        <v>9555.8539999999994</v>
      </c>
      <c r="BX16" s="19">
        <f>[4]Summary!$Q10</f>
        <v>31299.840000000062</v>
      </c>
      <c r="BY16" s="19">
        <f t="shared" si="21"/>
        <v>5280.0000000000109</v>
      </c>
      <c r="BZ16" s="19">
        <f t="shared" si="22"/>
        <v>220.00000000000045</v>
      </c>
      <c r="CA16" s="19">
        <f t="shared" si="23"/>
        <v>4590.6432000000095</v>
      </c>
      <c r="CB16" s="19">
        <f>[4]Summary!$R10</f>
        <v>1493.84</v>
      </c>
      <c r="CD16" s="16">
        <v>7</v>
      </c>
      <c r="CE16" s="17">
        <f t="shared" si="43"/>
        <v>43806</v>
      </c>
      <c r="CF16" s="18">
        <f>VLOOKUP(CE16,'Net_Schedule &amp; Net_Actual'!$A$1:$C$2107,2,0)</f>
        <v>6545.3069999999998</v>
      </c>
      <c r="CG16" s="18">
        <f>VLOOKUP(CE16,'Net_Schedule &amp; Net_Actual'!$A$1:$C$2107,3,0)</f>
        <v>6459.7089999999998</v>
      </c>
      <c r="CH16" s="19">
        <f>[4]Summary!$S10</f>
        <v>31299.840000000062</v>
      </c>
      <c r="CI16" s="19">
        <f t="shared" si="24"/>
        <v>5280.0000000000109</v>
      </c>
      <c r="CJ16" s="19">
        <f t="shared" si="25"/>
        <v>220.00000000000045</v>
      </c>
      <c r="CK16" s="19">
        <f t="shared" si="26"/>
        <v>4590.6432000000095</v>
      </c>
      <c r="CL16" s="19">
        <f>[4]Summary!$T10</f>
        <v>959.99000000000035</v>
      </c>
      <c r="CN16" s="16">
        <v>7</v>
      </c>
      <c r="CO16" s="17">
        <f t="shared" si="44"/>
        <v>43837</v>
      </c>
      <c r="CP16" s="18">
        <f>VLOOKUP(CO16,'Net_Schedule &amp; Net_Actual'!$A$1:$C$2107,2,0)</f>
        <v>4904.3940000000002</v>
      </c>
      <c r="CQ16" s="18">
        <f>VLOOKUP(CO16,'Net_Schedule &amp; Net_Actual'!$A$1:$C$2107,3,0)</f>
        <v>4923.6360000000004</v>
      </c>
      <c r="CR16" s="19">
        <f>[4]Summary!$U10</f>
        <v>31299.840000000062</v>
      </c>
      <c r="CS16" s="19">
        <f t="shared" si="27"/>
        <v>5280.0000000000109</v>
      </c>
      <c r="CT16" s="19">
        <f t="shared" si="28"/>
        <v>220.00000000000045</v>
      </c>
      <c r="CU16" s="19">
        <f t="shared" si="29"/>
        <v>4590.6432000000095</v>
      </c>
      <c r="CV16" s="19">
        <f>[4]Summary!$V10</f>
        <v>754.31750000000045</v>
      </c>
      <c r="CX16" s="16">
        <v>7</v>
      </c>
      <c r="CY16" s="17">
        <f t="shared" si="45"/>
        <v>43868</v>
      </c>
      <c r="CZ16" s="18">
        <f>VLOOKUP(CY16,'Net_Schedule &amp; Net_Actual'!$A$1:$C$2107,2,0)</f>
        <v>4070.5889999999999</v>
      </c>
      <c r="DA16" s="18">
        <f>VLOOKUP(CY16,'Net_Schedule &amp; Net_Actual'!$A$1:$C$2107,3,0)</f>
        <v>4076.654</v>
      </c>
      <c r="DB16" s="19">
        <f>[4]Summary!$W10</f>
        <v>31299.840000000062</v>
      </c>
      <c r="DC16" s="19">
        <f t="shared" si="46"/>
        <v>5280.0000000000109</v>
      </c>
      <c r="DD16" s="19">
        <f t="shared" si="30"/>
        <v>220.00000000000045</v>
      </c>
      <c r="DE16" s="19">
        <f t="shared" si="31"/>
        <v>4590.6432000000095</v>
      </c>
      <c r="DF16" s="19">
        <f>[4]Summary!$X10</f>
        <v>599.52500000000009</v>
      </c>
      <c r="DH16" s="16">
        <v>7</v>
      </c>
      <c r="DI16" s="17">
        <f t="shared" si="47"/>
        <v>43897</v>
      </c>
      <c r="DJ16" s="18">
        <f>VLOOKUP(DI16,'Net_Schedule &amp; Net_Actual'!$A$1:$C$2107,2,0)</f>
        <v>5181.4660000000003</v>
      </c>
      <c r="DK16" s="18">
        <f>VLOOKUP(DI16,'Net_Schedule &amp; Net_Actual'!$A$1:$C$2107,3,0)</f>
        <v>5198.3999999999996</v>
      </c>
      <c r="DL16" s="19">
        <f>[4]Summary!$Y10</f>
        <v>31299.840000000062</v>
      </c>
      <c r="DM16" s="19">
        <f t="shared" si="32"/>
        <v>5280.0000000000109</v>
      </c>
      <c r="DN16" s="19">
        <f t="shared" si="33"/>
        <v>220.00000000000045</v>
      </c>
      <c r="DO16" s="19">
        <f t="shared" si="34"/>
        <v>4590.6432000000095</v>
      </c>
      <c r="DP16" s="19">
        <f>[4]Summary!$Z10</f>
        <v>759.98250000000019</v>
      </c>
    </row>
    <row r="17" spans="2:120" s="15" customFormat="1" ht="15.95" customHeight="1" x14ac:dyDescent="0.2">
      <c r="B17" s="16">
        <v>8</v>
      </c>
      <c r="C17" s="17">
        <f t="shared" si="35"/>
        <v>43563</v>
      </c>
      <c r="D17" s="18">
        <f>VLOOKUP(C17,'Net_Schedule &amp; Net_Actual'!$A$1:$C$2107,2,0)</f>
        <v>10226.142</v>
      </c>
      <c r="E17" s="18">
        <f>VLOOKUP(C17,'Net_Schedule &amp; Net_Actual'!$A$1:$C$2107,3,0)</f>
        <v>9835.5630000000001</v>
      </c>
      <c r="F17" s="19">
        <f>[4]Summary!$C11</f>
        <v>31299.840000000062</v>
      </c>
      <c r="G17" s="19">
        <f t="shared" si="0"/>
        <v>5280.0000000000109</v>
      </c>
      <c r="H17" s="19">
        <f t="shared" si="1"/>
        <v>220.00000000000045</v>
      </c>
      <c r="I17" s="19">
        <f t="shared" si="2"/>
        <v>4590.6432000000095</v>
      </c>
      <c r="J17" s="19">
        <f>[4]Summary!$D11</f>
        <v>1530.9225000000004</v>
      </c>
      <c r="L17" s="16">
        <v>8</v>
      </c>
      <c r="M17" s="17">
        <f t="shared" si="36"/>
        <v>43593</v>
      </c>
      <c r="N17" s="18">
        <f>VLOOKUP(M17,'Net_Schedule &amp; Net_Actual'!$A$1:$C$2107,2,0)</f>
        <v>21546.168000000001</v>
      </c>
      <c r="O17" s="18">
        <f>VLOOKUP(M17,'Net_Schedule &amp; Net_Actual'!$A$1:$C$2107,3,0)</f>
        <v>21405.891</v>
      </c>
      <c r="P17" s="19">
        <f>[4]Summary!$E11</f>
        <v>31299.840000000062</v>
      </c>
      <c r="Q17" s="19">
        <f t="shared" si="3"/>
        <v>5280.0000000000109</v>
      </c>
      <c r="R17" s="19">
        <f t="shared" si="4"/>
        <v>220.00000000000045</v>
      </c>
      <c r="S17" s="19">
        <f t="shared" si="5"/>
        <v>4590.6432000000095</v>
      </c>
      <c r="T17" s="19">
        <f>[4]Summary!$F11</f>
        <v>3120.1849999999981</v>
      </c>
      <c r="V17" s="16">
        <v>8</v>
      </c>
      <c r="W17" s="17">
        <f t="shared" si="37"/>
        <v>43624</v>
      </c>
      <c r="X17" s="18">
        <f>VLOOKUP(W17,'Net_Schedule &amp; Net_Actual'!$A$1:$C$2107,2,0)</f>
        <v>31141.795999999998</v>
      </c>
      <c r="Y17" s="18">
        <f>VLOOKUP(W17,'Net_Schedule &amp; Net_Actual'!$A$1:$C$2107,3,0)</f>
        <v>31310.835999999999</v>
      </c>
      <c r="Z17" s="19">
        <f>[4]Summary!$G11</f>
        <v>31299.840000000062</v>
      </c>
      <c r="AA17" s="19">
        <f t="shared" si="6"/>
        <v>5280.0000000000109</v>
      </c>
      <c r="AB17" s="19">
        <f t="shared" si="7"/>
        <v>220.00000000000045</v>
      </c>
      <c r="AC17" s="19">
        <f t="shared" si="8"/>
        <v>4590.6432000000095</v>
      </c>
      <c r="AD17" s="19">
        <f>[4]Summary!$H11</f>
        <v>4590</v>
      </c>
      <c r="AF17" s="16">
        <v>8</v>
      </c>
      <c r="AG17" s="17">
        <f t="shared" si="38"/>
        <v>43654</v>
      </c>
      <c r="AH17" s="18">
        <f>VLOOKUP(AG17,'Net_Schedule &amp; Net_Actual'!$A$1:$C$2107,2,0)</f>
        <v>31224.863000000001</v>
      </c>
      <c r="AI17" s="18">
        <f>VLOOKUP(AG17,'Net_Schedule &amp; Net_Actual'!$A$1:$C$2107,3,0)</f>
        <v>31276.145</v>
      </c>
      <c r="AJ17" s="19">
        <f>[4]Summary!$I11</f>
        <v>31299.840000000062</v>
      </c>
      <c r="AK17" s="19">
        <f t="shared" si="9"/>
        <v>5280.0000000000109</v>
      </c>
      <c r="AL17" s="19">
        <f t="shared" si="10"/>
        <v>220.00000000000045</v>
      </c>
      <c r="AM17" s="19">
        <f t="shared" si="11"/>
        <v>4590.6432000000095</v>
      </c>
      <c r="AN17" s="19">
        <f>[4]Summary!$J11</f>
        <v>4589.5199999999923</v>
      </c>
      <c r="AP17" s="16">
        <v>8</v>
      </c>
      <c r="AQ17" s="17">
        <f t="shared" si="39"/>
        <v>43685</v>
      </c>
      <c r="AR17" s="18">
        <f>VLOOKUP(AQ17,'Net_Schedule &amp; Net_Actual'!$A$1:$C$2107,2,0)</f>
        <v>23998.215</v>
      </c>
      <c r="AS17" s="18">
        <f>VLOOKUP(AQ17,'Net_Schedule &amp; Net_Actual'!$A$1:$C$2107,3,0)</f>
        <v>24446.617999999999</v>
      </c>
      <c r="AT17" s="19">
        <f>[4]Summary!$K11</f>
        <v>31299.840000000062</v>
      </c>
      <c r="AU17" s="19">
        <f t="shared" si="12"/>
        <v>5280.0000000000109</v>
      </c>
      <c r="AV17" s="19">
        <f t="shared" si="13"/>
        <v>220.00000000000045</v>
      </c>
      <c r="AW17" s="19">
        <f t="shared" si="14"/>
        <v>4590.6432000000095</v>
      </c>
      <c r="AX17" s="19">
        <f>[4]Summary!$L11</f>
        <v>3175.1999999999957</v>
      </c>
      <c r="AZ17" s="16">
        <v>8</v>
      </c>
      <c r="BA17" s="17">
        <f t="shared" si="40"/>
        <v>43716</v>
      </c>
      <c r="BB17" s="18">
        <f>VLOOKUP(BA17,'Net_Schedule &amp; Net_Actual'!$A$1:$C$2107,2,0)</f>
        <v>31278.339</v>
      </c>
      <c r="BC17" s="18">
        <f>VLOOKUP(BA17,'Net_Schedule &amp; Net_Actual'!$A$1:$C$2107,3,0)</f>
        <v>31074.036</v>
      </c>
      <c r="BD17" s="19">
        <f>[4]Summary!$M11</f>
        <v>31299.840000000062</v>
      </c>
      <c r="BE17" s="19">
        <f t="shared" si="15"/>
        <v>5280.0000000000109</v>
      </c>
      <c r="BF17" s="19">
        <f t="shared" si="16"/>
        <v>220.00000000000045</v>
      </c>
      <c r="BG17" s="19">
        <f t="shared" si="17"/>
        <v>4590.6432000000095</v>
      </c>
      <c r="BH17" s="19">
        <f>[4]Summary!$N11</f>
        <v>4590</v>
      </c>
      <c r="BJ17" s="16">
        <v>8</v>
      </c>
      <c r="BK17" s="17">
        <f t="shared" si="41"/>
        <v>43746</v>
      </c>
      <c r="BL17" s="18">
        <f>VLOOKUP(BK17,'Net_Schedule &amp; Net_Actual'!$A$1:$C$2107,2,0)</f>
        <v>19443.866999999998</v>
      </c>
      <c r="BM17" s="18">
        <f>VLOOKUP(BK17,'Net_Schedule &amp; Net_Actual'!$A$1:$C$2107,3,0)</f>
        <v>20078.036</v>
      </c>
      <c r="BN17" s="19">
        <f>[4]Summary!$O11</f>
        <v>31299.840000000062</v>
      </c>
      <c r="BO17" s="19">
        <f t="shared" si="18"/>
        <v>5280.0000000000109</v>
      </c>
      <c r="BP17" s="19">
        <f t="shared" si="19"/>
        <v>220.00000000000045</v>
      </c>
      <c r="BQ17" s="19">
        <f t="shared" si="20"/>
        <v>4590.6432000000095</v>
      </c>
      <c r="BR17" s="19">
        <f>[4]Summary!$P11</f>
        <v>3207.257499999997</v>
      </c>
      <c r="BT17" s="16">
        <v>8</v>
      </c>
      <c r="BU17" s="17">
        <f t="shared" si="42"/>
        <v>43777</v>
      </c>
      <c r="BV17" s="18">
        <f>VLOOKUP(BU17,'Net_Schedule &amp; Net_Actual'!$A$1:$C$2107,2,0)</f>
        <v>9665.9240000000009</v>
      </c>
      <c r="BW17" s="18">
        <f>VLOOKUP(BU17,'Net_Schedule &amp; Net_Actual'!$A$1:$C$2107,3,0)</f>
        <v>9320.2180000000008</v>
      </c>
      <c r="BX17" s="19">
        <f>[4]Summary!$Q11</f>
        <v>31299.840000000062</v>
      </c>
      <c r="BY17" s="19">
        <f t="shared" si="21"/>
        <v>5280.0000000000109</v>
      </c>
      <c r="BZ17" s="19">
        <f t="shared" si="22"/>
        <v>220.00000000000045</v>
      </c>
      <c r="CA17" s="19">
        <f t="shared" si="23"/>
        <v>4590.6432000000095</v>
      </c>
      <c r="CB17" s="19">
        <f>[4]Summary!$R11</f>
        <v>1461.8824999999999</v>
      </c>
      <c r="CD17" s="16">
        <v>8</v>
      </c>
      <c r="CE17" s="17">
        <f t="shared" si="43"/>
        <v>43807</v>
      </c>
      <c r="CF17" s="18">
        <f>VLOOKUP(CE17,'Net_Schedule &amp; Net_Actual'!$A$1:$C$2107,2,0)</f>
        <v>6393.5709999999999</v>
      </c>
      <c r="CG17" s="18">
        <f>VLOOKUP(CE17,'Net_Schedule &amp; Net_Actual'!$A$1:$C$2107,3,0)</f>
        <v>6225.7449999999999</v>
      </c>
      <c r="CH17" s="19">
        <f>[4]Summary!$S11</f>
        <v>31299.840000000062</v>
      </c>
      <c r="CI17" s="19">
        <f t="shared" si="24"/>
        <v>5280.0000000000109</v>
      </c>
      <c r="CJ17" s="19">
        <f t="shared" si="25"/>
        <v>220.00000000000045</v>
      </c>
      <c r="CK17" s="19">
        <f t="shared" si="26"/>
        <v>4590.6432000000095</v>
      </c>
      <c r="CL17" s="19">
        <f>[4]Summary!$T11</f>
        <v>958.56000000000074</v>
      </c>
      <c r="CN17" s="16">
        <v>8</v>
      </c>
      <c r="CO17" s="17">
        <f t="shared" si="44"/>
        <v>43838</v>
      </c>
      <c r="CP17" s="18">
        <f>VLOOKUP(CO17,'Net_Schedule &amp; Net_Actual'!$A$1:$C$2107,2,0)</f>
        <v>5042.2280000000001</v>
      </c>
      <c r="CQ17" s="18">
        <f>VLOOKUP(CO17,'Net_Schedule &amp; Net_Actual'!$A$1:$C$2107,3,0)</f>
        <v>5059.2</v>
      </c>
      <c r="CR17" s="19">
        <f>[4]Summary!$U11</f>
        <v>31299.840000000062</v>
      </c>
      <c r="CS17" s="19">
        <f t="shared" si="27"/>
        <v>5280.0000000000109</v>
      </c>
      <c r="CT17" s="19">
        <f t="shared" si="28"/>
        <v>220.00000000000045</v>
      </c>
      <c r="CU17" s="19">
        <f t="shared" si="29"/>
        <v>4590.6432000000095</v>
      </c>
      <c r="CV17" s="19">
        <f>[4]Summary!$V11</f>
        <v>748.99000000000046</v>
      </c>
      <c r="CX17" s="16">
        <v>8</v>
      </c>
      <c r="CY17" s="17">
        <f t="shared" si="45"/>
        <v>43869</v>
      </c>
      <c r="CZ17" s="18">
        <f>VLOOKUP(CY17,'Net_Schedule &amp; Net_Actual'!$A$1:$C$2107,2,0)</f>
        <v>3562.4270000000001</v>
      </c>
      <c r="DA17" s="18">
        <f>VLOOKUP(CY17,'Net_Schedule &amp; Net_Actual'!$A$1:$C$2107,3,0)</f>
        <v>3566.982</v>
      </c>
      <c r="DB17" s="19">
        <f>[4]Summary!$W11</f>
        <v>31299.840000000062</v>
      </c>
      <c r="DC17" s="19">
        <f t="shared" si="46"/>
        <v>5280.0000000000109</v>
      </c>
      <c r="DD17" s="19">
        <f t="shared" si="30"/>
        <v>220.00000000000045</v>
      </c>
      <c r="DE17" s="19">
        <f t="shared" si="31"/>
        <v>4590.6432000000095</v>
      </c>
      <c r="DF17" s="19">
        <f>[4]Summary!$X11</f>
        <v>553.31000000000017</v>
      </c>
      <c r="DH17" s="16">
        <v>8</v>
      </c>
      <c r="DI17" s="17">
        <f t="shared" si="47"/>
        <v>43898</v>
      </c>
      <c r="DJ17" s="18">
        <f>VLOOKUP(DI17,'Net_Schedule &amp; Net_Actual'!$A$1:$C$2107,2,0)</f>
        <v>4535.8729999999996</v>
      </c>
      <c r="DK17" s="18">
        <f>VLOOKUP(DI17,'Net_Schedule &amp; Net_Actual'!$A$1:$C$2107,3,0)</f>
        <v>4499.0540000000001</v>
      </c>
      <c r="DL17" s="19">
        <f>[4]Summary!$Y11</f>
        <v>31299.840000000062</v>
      </c>
      <c r="DM17" s="19">
        <f t="shared" si="32"/>
        <v>5280.0000000000109</v>
      </c>
      <c r="DN17" s="19">
        <f t="shared" si="33"/>
        <v>220.00000000000045</v>
      </c>
      <c r="DO17" s="19">
        <f t="shared" si="34"/>
        <v>4590.6432000000095</v>
      </c>
      <c r="DP17" s="19">
        <f>[4]Summary!$Z11</f>
        <v>669.35000000000025</v>
      </c>
    </row>
    <row r="18" spans="2:120" s="15" customFormat="1" ht="15.95" customHeight="1" x14ac:dyDescent="0.2">
      <c r="B18" s="16">
        <v>9</v>
      </c>
      <c r="C18" s="17">
        <f t="shared" si="35"/>
        <v>43564</v>
      </c>
      <c r="D18" s="18">
        <f>VLOOKUP(C18,'Net_Schedule &amp; Net_Actual'!$A$1:$C$2107,2,0)</f>
        <v>10705.329</v>
      </c>
      <c r="E18" s="18">
        <f>VLOOKUP(C18,'Net_Schedule &amp; Net_Actual'!$A$1:$C$2107,3,0)</f>
        <v>10198.982</v>
      </c>
      <c r="F18" s="19">
        <f>[4]Summary!$C12</f>
        <v>31299.840000000062</v>
      </c>
      <c r="G18" s="19">
        <f t="shared" si="0"/>
        <v>5280.0000000000109</v>
      </c>
      <c r="H18" s="19">
        <f t="shared" si="1"/>
        <v>220.00000000000045</v>
      </c>
      <c r="I18" s="19">
        <f t="shared" si="2"/>
        <v>4590.6432000000095</v>
      </c>
      <c r="J18" s="19">
        <f>[4]Summary!$D12</f>
        <v>1530.9225000000004</v>
      </c>
      <c r="L18" s="16">
        <v>9</v>
      </c>
      <c r="M18" s="17">
        <f t="shared" si="36"/>
        <v>43594</v>
      </c>
      <c r="N18" s="18">
        <f>VLOOKUP(M18,'Net_Schedule &amp; Net_Actual'!$A$1:$C$2107,2,0)</f>
        <v>21623.602999999999</v>
      </c>
      <c r="O18" s="18">
        <f>VLOOKUP(M18,'Net_Schedule &amp; Net_Actual'!$A$1:$C$2107,3,0)</f>
        <v>21404.799999999999</v>
      </c>
      <c r="P18" s="19">
        <f>[4]Summary!$E12</f>
        <v>31299.840000000062</v>
      </c>
      <c r="Q18" s="19">
        <f t="shared" si="3"/>
        <v>5280.0000000000109</v>
      </c>
      <c r="R18" s="19">
        <f t="shared" si="4"/>
        <v>220.00000000000045</v>
      </c>
      <c r="S18" s="19">
        <f t="shared" si="5"/>
        <v>4590.6432000000095</v>
      </c>
      <c r="T18" s="19">
        <f>[4]Summary!$F12</f>
        <v>3176.1000000000017</v>
      </c>
      <c r="V18" s="16">
        <v>9</v>
      </c>
      <c r="W18" s="17">
        <f t="shared" si="37"/>
        <v>43625</v>
      </c>
      <c r="X18" s="18">
        <f>VLOOKUP(W18,'Net_Schedule &amp; Net_Actual'!$A$1:$C$2107,2,0)</f>
        <v>31018.767</v>
      </c>
      <c r="Y18" s="18">
        <f>VLOOKUP(W18,'Net_Schedule &amp; Net_Actual'!$A$1:$C$2107,3,0)</f>
        <v>31278.981</v>
      </c>
      <c r="Z18" s="19">
        <f>[4]Summary!$G12</f>
        <v>31299.840000000062</v>
      </c>
      <c r="AA18" s="19">
        <f t="shared" si="6"/>
        <v>5280.0000000000109</v>
      </c>
      <c r="AB18" s="19">
        <f t="shared" si="7"/>
        <v>220.00000000000045</v>
      </c>
      <c r="AC18" s="19">
        <f t="shared" si="8"/>
        <v>4590.6432000000095</v>
      </c>
      <c r="AD18" s="19">
        <f>[4]Summary!$H12</f>
        <v>4590</v>
      </c>
      <c r="AF18" s="16">
        <v>9</v>
      </c>
      <c r="AG18" s="17">
        <f t="shared" si="38"/>
        <v>43655</v>
      </c>
      <c r="AH18" s="18">
        <f>VLOOKUP(AG18,'Net_Schedule &amp; Net_Actual'!$A$1:$C$2107,2,0)</f>
        <v>31295.913</v>
      </c>
      <c r="AI18" s="18">
        <f>VLOOKUP(AG18,'Net_Schedule &amp; Net_Actual'!$A$1:$C$2107,3,0)</f>
        <v>31039.345000000001</v>
      </c>
      <c r="AJ18" s="19">
        <f>[4]Summary!$I12</f>
        <v>31299.840000000062</v>
      </c>
      <c r="AK18" s="19">
        <f t="shared" si="9"/>
        <v>5280.0000000000109</v>
      </c>
      <c r="AL18" s="19">
        <f t="shared" si="10"/>
        <v>220.00000000000045</v>
      </c>
      <c r="AM18" s="19">
        <f t="shared" si="11"/>
        <v>4590.6432000000095</v>
      </c>
      <c r="AN18" s="19">
        <f>[4]Summary!$J12</f>
        <v>4589.5199999999923</v>
      </c>
      <c r="AP18" s="16">
        <v>9</v>
      </c>
      <c r="AQ18" s="17">
        <f t="shared" si="39"/>
        <v>43686</v>
      </c>
      <c r="AR18" s="18">
        <f>VLOOKUP(AQ18,'Net_Schedule &amp; Net_Actual'!$A$1:$C$2107,2,0)</f>
        <v>22363.026000000002</v>
      </c>
      <c r="AS18" s="18">
        <f>VLOOKUP(AQ18,'Net_Schedule &amp; Net_Actual'!$A$1:$C$2107,3,0)</f>
        <v>22455.635999999999</v>
      </c>
      <c r="AT18" s="19">
        <f>[4]Summary!$K12</f>
        <v>31299.840000000062</v>
      </c>
      <c r="AU18" s="19">
        <f t="shared" si="12"/>
        <v>5280.0000000000109</v>
      </c>
      <c r="AV18" s="19">
        <f t="shared" si="13"/>
        <v>220.00000000000045</v>
      </c>
      <c r="AW18" s="19">
        <f t="shared" si="14"/>
        <v>4590.6432000000095</v>
      </c>
      <c r="AX18" s="19">
        <f>[4]Summary!$L12</f>
        <v>3320.469999999998</v>
      </c>
      <c r="AZ18" s="16">
        <v>9</v>
      </c>
      <c r="BA18" s="17">
        <f t="shared" si="40"/>
        <v>43717</v>
      </c>
      <c r="BB18" s="18">
        <f>VLOOKUP(BA18,'Net_Schedule &amp; Net_Actual'!$A$1:$C$2107,2,0)</f>
        <v>30352.601999999999</v>
      </c>
      <c r="BC18" s="18">
        <f>VLOOKUP(BA18,'Net_Schedule &amp; Net_Actual'!$A$1:$C$2107,3,0)</f>
        <v>30390.472000000002</v>
      </c>
      <c r="BD18" s="19">
        <f>[4]Summary!$M12</f>
        <v>31299.840000000062</v>
      </c>
      <c r="BE18" s="19">
        <f t="shared" si="15"/>
        <v>5280.0000000000109</v>
      </c>
      <c r="BF18" s="19">
        <f t="shared" si="16"/>
        <v>220.00000000000045</v>
      </c>
      <c r="BG18" s="19">
        <f t="shared" si="17"/>
        <v>4590.6432000000095</v>
      </c>
      <c r="BH18" s="19">
        <f>[4]Summary!$N12</f>
        <v>4498.0799999999972</v>
      </c>
      <c r="BJ18" s="16">
        <v>9</v>
      </c>
      <c r="BK18" s="17">
        <f t="shared" si="41"/>
        <v>43747</v>
      </c>
      <c r="BL18" s="18">
        <f>VLOOKUP(BK18,'Net_Schedule &amp; Net_Actual'!$A$1:$C$2107,2,0)</f>
        <v>25066.819</v>
      </c>
      <c r="BM18" s="18">
        <f>VLOOKUP(BK18,'Net_Schedule &amp; Net_Actual'!$A$1:$C$2107,3,0)</f>
        <v>25843.780999999999</v>
      </c>
      <c r="BN18" s="19">
        <f>[4]Summary!$O12</f>
        <v>31299.840000000062</v>
      </c>
      <c r="BO18" s="19">
        <f t="shared" si="18"/>
        <v>5280.0000000000109</v>
      </c>
      <c r="BP18" s="19">
        <f t="shared" si="19"/>
        <v>220.00000000000045</v>
      </c>
      <c r="BQ18" s="19">
        <f t="shared" si="20"/>
        <v>4590.6432000000095</v>
      </c>
      <c r="BR18" s="19">
        <f>[4]Summary!$P12</f>
        <v>3792.2149999999961</v>
      </c>
      <c r="BT18" s="16">
        <v>9</v>
      </c>
      <c r="BU18" s="17">
        <f t="shared" si="42"/>
        <v>43778</v>
      </c>
      <c r="BV18" s="18">
        <f>VLOOKUP(BU18,'Net_Schedule &amp; Net_Actual'!$A$1:$C$2107,2,0)</f>
        <v>9623.0589999999993</v>
      </c>
      <c r="BW18" s="18">
        <f>VLOOKUP(BU18,'Net_Schedule &amp; Net_Actual'!$A$1:$C$2107,3,0)</f>
        <v>9441.7450000000008</v>
      </c>
      <c r="BX18" s="19">
        <f>[4]Summary!$Q12</f>
        <v>31299.840000000062</v>
      </c>
      <c r="BY18" s="19">
        <f t="shared" si="21"/>
        <v>5280.0000000000109</v>
      </c>
      <c r="BZ18" s="19">
        <f t="shared" si="22"/>
        <v>220.00000000000045</v>
      </c>
      <c r="CA18" s="19">
        <f t="shared" si="23"/>
        <v>4590.6432000000095</v>
      </c>
      <c r="CB18" s="19">
        <f>[4]Summary!$R12</f>
        <v>1426.5774999999992</v>
      </c>
      <c r="CD18" s="16">
        <v>9</v>
      </c>
      <c r="CE18" s="17">
        <f t="shared" si="43"/>
        <v>43808</v>
      </c>
      <c r="CF18" s="18">
        <f>VLOOKUP(CE18,'Net_Schedule &amp; Net_Actual'!$A$1:$C$2107,2,0)</f>
        <v>6933.741</v>
      </c>
      <c r="CG18" s="18">
        <f>VLOOKUP(CE18,'Net_Schedule &amp; Net_Actual'!$A$1:$C$2107,3,0)</f>
        <v>6953.527</v>
      </c>
      <c r="CH18" s="19">
        <f>[4]Summary!$S12</f>
        <v>31299.840000000062</v>
      </c>
      <c r="CI18" s="19">
        <f t="shared" si="24"/>
        <v>5280.0000000000109</v>
      </c>
      <c r="CJ18" s="19">
        <f t="shared" si="25"/>
        <v>220.00000000000045</v>
      </c>
      <c r="CK18" s="19">
        <f t="shared" si="26"/>
        <v>4590.6432000000095</v>
      </c>
      <c r="CL18" s="19">
        <f>[4]Summary!$T12</f>
        <v>991.62</v>
      </c>
      <c r="CN18" s="16">
        <v>9</v>
      </c>
      <c r="CO18" s="17">
        <f t="shared" si="44"/>
        <v>43839</v>
      </c>
      <c r="CP18" s="18">
        <f>VLOOKUP(CO18,'Net_Schedule &amp; Net_Actual'!$A$1:$C$2107,2,0)</f>
        <v>5098.3860000000004</v>
      </c>
      <c r="CQ18" s="18">
        <f>VLOOKUP(CO18,'Net_Schedule &amp; Net_Actual'!$A$1:$C$2107,3,0)</f>
        <v>4779.491</v>
      </c>
      <c r="CR18" s="19">
        <f>[4]Summary!$U12</f>
        <v>31299.840000000062</v>
      </c>
      <c r="CS18" s="19">
        <f t="shared" si="27"/>
        <v>5280.0000000000109</v>
      </c>
      <c r="CT18" s="19">
        <f t="shared" si="28"/>
        <v>220.00000000000045</v>
      </c>
      <c r="CU18" s="19">
        <f t="shared" si="29"/>
        <v>4590.6432000000095</v>
      </c>
      <c r="CV18" s="19">
        <f>[4]Summary!$V12</f>
        <v>751.08750000000043</v>
      </c>
      <c r="CX18" s="16">
        <v>9</v>
      </c>
      <c r="CY18" s="17">
        <f t="shared" si="45"/>
        <v>43870</v>
      </c>
      <c r="CZ18" s="18">
        <f>VLOOKUP(CY18,'Net_Schedule &amp; Net_Actual'!$A$1:$C$2107,2,0)</f>
        <v>2909.68</v>
      </c>
      <c r="DA18" s="18">
        <f>VLOOKUP(CY18,'Net_Schedule &amp; Net_Actual'!$A$1:$C$2107,3,0)</f>
        <v>2903.8539999999998</v>
      </c>
      <c r="DB18" s="19">
        <f>[4]Summary!$W12</f>
        <v>31299.840000000062</v>
      </c>
      <c r="DC18" s="19">
        <f>DF18/(174*3)*DB18*200/1185.6</f>
        <v>4500.9977011494339</v>
      </c>
      <c r="DD18" s="19">
        <f t="shared" si="30"/>
        <v>187.54157088122642</v>
      </c>
      <c r="DE18" s="19">
        <f t="shared" si="31"/>
        <v>3913.3474412873638</v>
      </c>
      <c r="DF18" s="19">
        <f>[4]Summary!$X12</f>
        <v>444.98499999999996</v>
      </c>
      <c r="DH18" s="16">
        <v>9</v>
      </c>
      <c r="DI18" s="17">
        <f t="shared" si="47"/>
        <v>43899</v>
      </c>
      <c r="DJ18" s="18">
        <f>VLOOKUP(DI18,'Net_Schedule &amp; Net_Actual'!$A$1:$C$2107,2,0)</f>
        <v>4670.5469999999996</v>
      </c>
      <c r="DK18" s="18">
        <f>VLOOKUP(DI18,'Net_Schedule &amp; Net_Actual'!$A$1:$C$2107,3,0)</f>
        <v>4556.3639999999996</v>
      </c>
      <c r="DL18" s="19">
        <f>[4]Summary!$Y12</f>
        <v>31299.840000000062</v>
      </c>
      <c r="DM18" s="19">
        <f t="shared" si="32"/>
        <v>5280.0000000000109</v>
      </c>
      <c r="DN18" s="19">
        <f t="shared" si="33"/>
        <v>220.00000000000045</v>
      </c>
      <c r="DO18" s="19">
        <f t="shared" si="34"/>
        <v>4590.6432000000095</v>
      </c>
      <c r="DP18" s="19">
        <f>[4]Summary!$Z12</f>
        <v>760.59250000000031</v>
      </c>
    </row>
    <row r="19" spans="2:120" s="15" customFormat="1" ht="15.95" customHeight="1" x14ac:dyDescent="0.2">
      <c r="B19" s="16">
        <v>10</v>
      </c>
      <c r="C19" s="17">
        <f t="shared" si="35"/>
        <v>43565</v>
      </c>
      <c r="D19" s="18">
        <f>VLOOKUP(C19,'Net_Schedule &amp; Net_Actual'!$A$1:$C$2107,2,0)</f>
        <v>10865.602000000001</v>
      </c>
      <c r="E19" s="18">
        <f>VLOOKUP(C19,'Net_Schedule &amp; Net_Actual'!$A$1:$C$2107,3,0)</f>
        <v>10598.835999999999</v>
      </c>
      <c r="F19" s="19">
        <f>[4]Summary!$C13</f>
        <v>31299.840000000062</v>
      </c>
      <c r="G19" s="19">
        <f t="shared" si="0"/>
        <v>5280.0000000000109</v>
      </c>
      <c r="H19" s="19">
        <f t="shared" si="1"/>
        <v>220.00000000000045</v>
      </c>
      <c r="I19" s="19">
        <f t="shared" si="2"/>
        <v>4590.6432000000095</v>
      </c>
      <c r="J19" s="19">
        <f>[4]Summary!$D13</f>
        <v>1593.5549999999994</v>
      </c>
      <c r="L19" s="16">
        <v>10</v>
      </c>
      <c r="M19" s="17">
        <f t="shared" si="36"/>
        <v>43595</v>
      </c>
      <c r="N19" s="18">
        <f>VLOOKUP(M19,'Net_Schedule &amp; Net_Actual'!$A$1:$C$2107,2,0)</f>
        <v>22136.528999999999</v>
      </c>
      <c r="O19" s="18">
        <f>VLOOKUP(M19,'Net_Schedule &amp; Net_Actual'!$A$1:$C$2107,3,0)</f>
        <v>21945.163</v>
      </c>
      <c r="P19" s="19">
        <f>[4]Summary!$E13</f>
        <v>31299.840000000062</v>
      </c>
      <c r="Q19" s="19">
        <f t="shared" si="3"/>
        <v>5280.0000000000109</v>
      </c>
      <c r="R19" s="19">
        <f t="shared" si="4"/>
        <v>220.00000000000045</v>
      </c>
      <c r="S19" s="19">
        <f t="shared" si="5"/>
        <v>4590.6432000000095</v>
      </c>
      <c r="T19" s="19">
        <f>[4]Summary!$F13</f>
        <v>3102.8700000000013</v>
      </c>
      <c r="V19" s="16">
        <v>10</v>
      </c>
      <c r="W19" s="17">
        <f t="shared" si="37"/>
        <v>43626</v>
      </c>
      <c r="X19" s="18">
        <f>VLOOKUP(W19,'Net_Schedule &amp; Net_Actual'!$A$1:$C$2107,2,0)</f>
        <v>31288.63</v>
      </c>
      <c r="Y19" s="18">
        <f>VLOOKUP(W19,'Net_Schedule &amp; Net_Actual'!$A$1:$C$2107,3,0)</f>
        <v>31345.381000000001</v>
      </c>
      <c r="Z19" s="19">
        <f>[4]Summary!$G13</f>
        <v>31299.840000000062</v>
      </c>
      <c r="AA19" s="19">
        <f t="shared" si="6"/>
        <v>5280.0000000000109</v>
      </c>
      <c r="AB19" s="19">
        <f t="shared" si="7"/>
        <v>220.00000000000045</v>
      </c>
      <c r="AC19" s="19">
        <f t="shared" si="8"/>
        <v>4590.6432000000095</v>
      </c>
      <c r="AD19" s="19">
        <f>[4]Summary!$H13</f>
        <v>4590</v>
      </c>
      <c r="AF19" s="16">
        <v>10</v>
      </c>
      <c r="AG19" s="17">
        <f t="shared" si="38"/>
        <v>43656</v>
      </c>
      <c r="AH19" s="18">
        <f>VLOOKUP(AG19,'Net_Schedule &amp; Net_Actual'!$A$1:$C$2107,2,0)</f>
        <v>26118.413</v>
      </c>
      <c r="AI19" s="18">
        <f>VLOOKUP(AG19,'Net_Schedule &amp; Net_Actual'!$A$1:$C$2107,3,0)</f>
        <v>26117.891</v>
      </c>
      <c r="AJ19" s="19">
        <f>[4]Summary!$I13</f>
        <v>31299.840000000062</v>
      </c>
      <c r="AK19" s="48">
        <v>0</v>
      </c>
      <c r="AL19" s="48">
        <f t="shared" si="10"/>
        <v>0</v>
      </c>
      <c r="AM19" s="48">
        <f t="shared" si="11"/>
        <v>0</v>
      </c>
      <c r="AN19" s="48">
        <v>0</v>
      </c>
      <c r="AP19" s="16">
        <v>10</v>
      </c>
      <c r="AQ19" s="17">
        <f t="shared" si="39"/>
        <v>43687</v>
      </c>
      <c r="AR19" s="18">
        <f>VLOOKUP(AQ19,'Net_Schedule &amp; Net_Actual'!$A$1:$C$2107,2,0)</f>
        <v>18117.920999999998</v>
      </c>
      <c r="AS19" s="18">
        <f>VLOOKUP(AQ19,'Net_Schedule &amp; Net_Actual'!$A$1:$C$2107,3,0)</f>
        <v>18139.562999999998</v>
      </c>
      <c r="AT19" s="19">
        <f>[4]Summary!$K13</f>
        <v>31299.840000000062</v>
      </c>
      <c r="AU19" s="19">
        <f t="shared" si="12"/>
        <v>5280.0000000000109</v>
      </c>
      <c r="AV19" s="19">
        <f t="shared" si="13"/>
        <v>220.00000000000045</v>
      </c>
      <c r="AW19" s="19">
        <f t="shared" si="14"/>
        <v>4590.6432000000095</v>
      </c>
      <c r="AX19" s="19">
        <f>[4]Summary!$L13</f>
        <v>2797.9199999999987</v>
      </c>
      <c r="AZ19" s="16">
        <v>10</v>
      </c>
      <c r="BA19" s="17">
        <f t="shared" si="40"/>
        <v>43718</v>
      </c>
      <c r="BB19" s="18">
        <f>VLOOKUP(BA19,'Net_Schedule &amp; Net_Actual'!$A$1:$C$2107,2,0)</f>
        <v>29436.37</v>
      </c>
      <c r="BC19" s="18">
        <f>VLOOKUP(BA19,'Net_Schedule &amp; Net_Actual'!$A$1:$C$2107,3,0)</f>
        <v>29441.309000000001</v>
      </c>
      <c r="BD19" s="19">
        <f>[4]Summary!$M13</f>
        <v>31299.840000000062</v>
      </c>
      <c r="BE19" s="19">
        <f t="shared" si="15"/>
        <v>5280.0000000000109</v>
      </c>
      <c r="BF19" s="19">
        <f t="shared" si="16"/>
        <v>220.00000000000045</v>
      </c>
      <c r="BG19" s="19">
        <f t="shared" si="17"/>
        <v>4590.6432000000095</v>
      </c>
      <c r="BH19" s="19">
        <f>[4]Summary!$N13</f>
        <v>4381.6299999999947</v>
      </c>
      <c r="BJ19" s="16">
        <v>10</v>
      </c>
      <c r="BK19" s="17">
        <f t="shared" si="41"/>
        <v>43748</v>
      </c>
      <c r="BL19" s="18">
        <f>VLOOKUP(BK19,'Net_Schedule &amp; Net_Actual'!$A$1:$C$2107,2,0)</f>
        <v>25796.384999999998</v>
      </c>
      <c r="BM19" s="18">
        <f>VLOOKUP(BK19,'Net_Schedule &amp; Net_Actual'!$A$1:$C$2107,3,0)</f>
        <v>25196</v>
      </c>
      <c r="BN19" s="19">
        <f>[4]Summary!$O13</f>
        <v>31299.840000000062</v>
      </c>
      <c r="BO19" s="19">
        <f t="shared" si="18"/>
        <v>5280.0000000000109</v>
      </c>
      <c r="BP19" s="19">
        <f t="shared" si="19"/>
        <v>220.00000000000045</v>
      </c>
      <c r="BQ19" s="19">
        <f t="shared" si="20"/>
        <v>4590.6432000000095</v>
      </c>
      <c r="BR19" s="19">
        <f>[4]Summary!$P13</f>
        <v>4171.7599999999975</v>
      </c>
      <c r="BT19" s="16">
        <v>10</v>
      </c>
      <c r="BU19" s="17">
        <f t="shared" si="42"/>
        <v>43779</v>
      </c>
      <c r="BV19" s="18">
        <f>VLOOKUP(BU19,'Net_Schedule &amp; Net_Actual'!$A$1:$C$2107,2,0)</f>
        <v>9644.2610000000004</v>
      </c>
      <c r="BW19" s="18">
        <f>VLOOKUP(BU19,'Net_Schedule &amp; Net_Actual'!$A$1:$C$2107,3,0)</f>
        <v>9276.3639999999996</v>
      </c>
      <c r="BX19" s="19">
        <f>[4]Summary!$Q13</f>
        <v>31299.840000000062</v>
      </c>
      <c r="BY19" s="19">
        <f t="shared" si="21"/>
        <v>5280.0000000000109</v>
      </c>
      <c r="BZ19" s="19">
        <f t="shared" si="22"/>
        <v>220.00000000000045</v>
      </c>
      <c r="CA19" s="19">
        <f t="shared" si="23"/>
        <v>4590.6432000000095</v>
      </c>
      <c r="CB19" s="19">
        <f>[4]Summary!$R13</f>
        <v>1432.2349999999997</v>
      </c>
      <c r="CD19" s="16">
        <v>10</v>
      </c>
      <c r="CE19" s="17">
        <f t="shared" si="43"/>
        <v>43809</v>
      </c>
      <c r="CF19" s="18">
        <f>VLOOKUP(CE19,'Net_Schedule &amp; Net_Actual'!$A$1:$C$2107,2,0)</f>
        <v>6867.2579999999998</v>
      </c>
      <c r="CG19" s="18">
        <f>VLOOKUP(CE19,'Net_Schedule &amp; Net_Actual'!$A$1:$C$2107,3,0)</f>
        <v>6868.6540000000005</v>
      </c>
      <c r="CH19" s="19">
        <f>[4]Summary!$S13</f>
        <v>31299.840000000062</v>
      </c>
      <c r="CI19" s="19">
        <f t="shared" si="24"/>
        <v>5280.0000000000109</v>
      </c>
      <c r="CJ19" s="19">
        <f t="shared" si="25"/>
        <v>220.00000000000045</v>
      </c>
      <c r="CK19" s="19">
        <f t="shared" si="26"/>
        <v>4590.6432000000095</v>
      </c>
      <c r="CL19" s="19">
        <f>[4]Summary!$T13</f>
        <v>1007.1850000000003</v>
      </c>
      <c r="CN19" s="16">
        <v>10</v>
      </c>
      <c r="CO19" s="17">
        <f t="shared" si="44"/>
        <v>43840</v>
      </c>
      <c r="CP19" s="18">
        <f>VLOOKUP(CO19,'Net_Schedule &amp; Net_Actual'!$A$1:$C$2107,2,0)</f>
        <v>5120.7039999999997</v>
      </c>
      <c r="CQ19" s="18">
        <f>VLOOKUP(CO19,'Net_Schedule &amp; Net_Actual'!$A$1:$C$2107,3,0)</f>
        <v>5054.1819999999998</v>
      </c>
      <c r="CR19" s="19">
        <f>[4]Summary!$U13</f>
        <v>31299.840000000062</v>
      </c>
      <c r="CS19" s="19">
        <f t="shared" si="27"/>
        <v>5280.0000000000109</v>
      </c>
      <c r="CT19" s="19">
        <f t="shared" si="28"/>
        <v>220.00000000000045</v>
      </c>
      <c r="CU19" s="19">
        <f t="shared" si="29"/>
        <v>4590.6432000000095</v>
      </c>
      <c r="CV19" s="19">
        <f>[4]Summary!$V13</f>
        <v>774.37</v>
      </c>
      <c r="CX19" s="16">
        <v>10</v>
      </c>
      <c r="CY19" s="17">
        <f t="shared" si="45"/>
        <v>43871</v>
      </c>
      <c r="CZ19" s="18">
        <f>VLOOKUP(CY19,'Net_Schedule &amp; Net_Actual'!$A$1:$C$2107,2,0)</f>
        <v>3838.6990000000001</v>
      </c>
      <c r="DA19" s="18">
        <f>VLOOKUP(CY19,'Net_Schedule &amp; Net_Actual'!$A$1:$C$2107,3,0)</f>
        <v>3818.8359999999998</v>
      </c>
      <c r="DB19" s="19">
        <f>[4]Summary!$W13</f>
        <v>31299.840000000062</v>
      </c>
      <c r="DC19" s="19">
        <f t="shared" si="46"/>
        <v>5280.0000000000109</v>
      </c>
      <c r="DD19" s="19">
        <f t="shared" si="30"/>
        <v>220.00000000000045</v>
      </c>
      <c r="DE19" s="19">
        <f t="shared" si="31"/>
        <v>4590.6432000000095</v>
      </c>
      <c r="DF19" s="19">
        <f>[4]Summary!$X13</f>
        <v>571.88750000000039</v>
      </c>
      <c r="DH19" s="16">
        <v>10</v>
      </c>
      <c r="DI19" s="17">
        <f t="shared" si="47"/>
        <v>43900</v>
      </c>
      <c r="DJ19" s="18">
        <f>VLOOKUP(DI19,'Net_Schedule &amp; Net_Actual'!$A$1:$C$2107,2,0)</f>
        <v>5073.5720000000001</v>
      </c>
      <c r="DK19" s="18">
        <f>VLOOKUP(DI19,'Net_Schedule &amp; Net_Actual'!$A$1:$C$2107,3,0)</f>
        <v>5061.8909999999996</v>
      </c>
      <c r="DL19" s="19">
        <f>[4]Summary!$Y13</f>
        <v>31299.840000000062</v>
      </c>
      <c r="DM19" s="19">
        <f t="shared" si="32"/>
        <v>5280.0000000000109</v>
      </c>
      <c r="DN19" s="19">
        <f t="shared" si="33"/>
        <v>220.00000000000045</v>
      </c>
      <c r="DO19" s="19">
        <f t="shared" si="34"/>
        <v>4590.6432000000095</v>
      </c>
      <c r="DP19" s="19">
        <f>[4]Summary!$Z13</f>
        <v>861.42999999999972</v>
      </c>
    </row>
    <row r="20" spans="2:120" s="15" customFormat="1" ht="15.95" customHeight="1" x14ac:dyDescent="0.2">
      <c r="B20" s="16">
        <v>11</v>
      </c>
      <c r="C20" s="17">
        <f t="shared" si="35"/>
        <v>43566</v>
      </c>
      <c r="D20" s="18">
        <f>VLOOKUP(C20,'Net_Schedule &amp; Net_Actual'!$A$1:$C$2107,2,0)</f>
        <v>10348.448</v>
      </c>
      <c r="E20" s="18">
        <f>VLOOKUP(C20,'Net_Schedule &amp; Net_Actual'!$A$1:$C$2107,3,0)</f>
        <v>10455.563</v>
      </c>
      <c r="F20" s="19">
        <f>[4]Summary!$C14</f>
        <v>31299.840000000062</v>
      </c>
      <c r="G20" s="19">
        <f t="shared" si="0"/>
        <v>5280.0000000000109</v>
      </c>
      <c r="H20" s="19">
        <f t="shared" si="1"/>
        <v>220.00000000000045</v>
      </c>
      <c r="I20" s="19">
        <f t="shared" si="2"/>
        <v>4590.6432000000095</v>
      </c>
      <c r="J20" s="19">
        <f>[4]Summary!$D14</f>
        <v>1517.8024999999996</v>
      </c>
      <c r="L20" s="16">
        <v>11</v>
      </c>
      <c r="M20" s="17">
        <f t="shared" si="36"/>
        <v>43596</v>
      </c>
      <c r="N20" s="18">
        <f>VLOOKUP(M20,'Net_Schedule &amp; Net_Actual'!$A$1:$C$2107,2,0)</f>
        <v>25112.669000000002</v>
      </c>
      <c r="O20" s="18">
        <f>VLOOKUP(M20,'Net_Schedule &amp; Net_Actual'!$A$1:$C$2107,3,0)</f>
        <v>25155.345000000001</v>
      </c>
      <c r="P20" s="19">
        <f>[4]Summary!$E14</f>
        <v>31299.840000000062</v>
      </c>
      <c r="Q20" s="19">
        <f t="shared" si="3"/>
        <v>5280.0000000000109</v>
      </c>
      <c r="R20" s="19">
        <f t="shared" si="4"/>
        <v>220.00000000000045</v>
      </c>
      <c r="S20" s="19">
        <f t="shared" si="5"/>
        <v>4590.6432000000095</v>
      </c>
      <c r="T20" s="19">
        <f>[4]Summary!$F14</f>
        <v>3583.6475000000032</v>
      </c>
      <c r="V20" s="16">
        <v>11</v>
      </c>
      <c r="W20" s="17">
        <f t="shared" si="37"/>
        <v>43627</v>
      </c>
      <c r="X20" s="18">
        <f>VLOOKUP(W20,'Net_Schedule &amp; Net_Actual'!$A$1:$C$2107,2,0)</f>
        <v>31288.63</v>
      </c>
      <c r="Y20" s="18">
        <f>VLOOKUP(W20,'Net_Schedule &amp; Net_Actual'!$A$1:$C$2107,3,0)</f>
        <v>31195.418000000001</v>
      </c>
      <c r="Z20" s="19">
        <f>[4]Summary!$G14</f>
        <v>31299.840000000062</v>
      </c>
      <c r="AA20" s="19">
        <f t="shared" si="6"/>
        <v>5280.0000000000109</v>
      </c>
      <c r="AB20" s="19">
        <f t="shared" si="7"/>
        <v>220.00000000000045</v>
      </c>
      <c r="AC20" s="19">
        <f t="shared" si="8"/>
        <v>4590.6432000000095</v>
      </c>
      <c r="AD20" s="19">
        <f>[4]Summary!$H14</f>
        <v>4590</v>
      </c>
      <c r="AF20" s="16">
        <v>11</v>
      </c>
      <c r="AG20" s="17">
        <f t="shared" si="38"/>
        <v>43657</v>
      </c>
      <c r="AH20" s="18">
        <f>VLOOKUP(AG20,'Net_Schedule &amp; Net_Actual'!$A$1:$C$2107,2,0)</f>
        <v>26093.403999999999</v>
      </c>
      <c r="AI20" s="18">
        <f>VLOOKUP(AG20,'Net_Schedule &amp; Net_Actual'!$A$1:$C$2107,3,0)</f>
        <v>25977.744999999999</v>
      </c>
      <c r="AJ20" s="19">
        <f>[4]Summary!$I14</f>
        <v>31299.840000000062</v>
      </c>
      <c r="AK20" s="19">
        <f t="shared" si="9"/>
        <v>5280.0000000000109</v>
      </c>
      <c r="AL20" s="19">
        <f t="shared" si="10"/>
        <v>220.00000000000045</v>
      </c>
      <c r="AM20" s="19">
        <f t="shared" si="11"/>
        <v>4590.6432000000095</v>
      </c>
      <c r="AN20" s="19">
        <f>[4]Summary!$J14</f>
        <v>3826.5600000000031</v>
      </c>
      <c r="AP20" s="16">
        <v>11</v>
      </c>
      <c r="AQ20" s="17">
        <f t="shared" si="39"/>
        <v>43688</v>
      </c>
      <c r="AR20" s="18">
        <f>VLOOKUP(AQ20,'Net_Schedule &amp; Net_Actual'!$A$1:$C$2107,2,0)</f>
        <v>19078.732</v>
      </c>
      <c r="AS20" s="18">
        <f>VLOOKUP(AQ20,'Net_Schedule &amp; Net_Actual'!$A$1:$C$2107,3,0)</f>
        <v>19113.526999999998</v>
      </c>
      <c r="AT20" s="19">
        <f>[4]Summary!$K14</f>
        <v>31299.840000000062</v>
      </c>
      <c r="AU20" s="19">
        <f t="shared" si="12"/>
        <v>5280.0000000000109</v>
      </c>
      <c r="AV20" s="19">
        <f t="shared" si="13"/>
        <v>220.00000000000045</v>
      </c>
      <c r="AW20" s="19">
        <f t="shared" si="14"/>
        <v>4590.6432000000095</v>
      </c>
      <c r="AX20" s="19">
        <f>[4]Summary!$L14</f>
        <v>2797.9199999999987</v>
      </c>
      <c r="AZ20" s="16">
        <v>11</v>
      </c>
      <c r="BA20" s="17">
        <f t="shared" si="40"/>
        <v>43719</v>
      </c>
      <c r="BB20" s="18">
        <f>VLOOKUP(BA20,'Net_Schedule &amp; Net_Actual'!$A$1:$C$2107,2,0)</f>
        <v>30319.749</v>
      </c>
      <c r="BC20" s="18">
        <f>VLOOKUP(BA20,'Net_Schedule &amp; Net_Actual'!$A$1:$C$2107,3,0)</f>
        <v>30973.091</v>
      </c>
      <c r="BD20" s="19">
        <f>[4]Summary!$M14</f>
        <v>31299.840000000062</v>
      </c>
      <c r="BE20" s="19">
        <f t="shared" si="15"/>
        <v>5280.0000000000109</v>
      </c>
      <c r="BF20" s="19">
        <f t="shared" si="16"/>
        <v>220.00000000000045</v>
      </c>
      <c r="BG20" s="19">
        <f t="shared" si="17"/>
        <v>4590.6432000000095</v>
      </c>
      <c r="BH20" s="19">
        <f>[4]Summary!$N14</f>
        <v>4498.0799999999972</v>
      </c>
      <c r="BJ20" s="16">
        <v>11</v>
      </c>
      <c r="BK20" s="17">
        <f t="shared" si="41"/>
        <v>43749</v>
      </c>
      <c r="BL20" s="18">
        <f>VLOOKUP(BK20,'Net_Schedule &amp; Net_Actual'!$A$1:$C$2107,2,0)</f>
        <v>22390.646000000001</v>
      </c>
      <c r="BM20" s="18">
        <f>VLOOKUP(BK20,'Net_Schedule &amp; Net_Actual'!$A$1:$C$2107,3,0)</f>
        <v>21785.817999999999</v>
      </c>
      <c r="BN20" s="19">
        <f>[4]Summary!$O14</f>
        <v>31299.840000000062</v>
      </c>
      <c r="BO20" s="19">
        <f t="shared" si="18"/>
        <v>5280.0000000000109</v>
      </c>
      <c r="BP20" s="19">
        <f t="shared" si="19"/>
        <v>220.00000000000045</v>
      </c>
      <c r="BQ20" s="19">
        <f t="shared" si="20"/>
        <v>4590.6432000000095</v>
      </c>
      <c r="BR20" s="19">
        <f>[4]Summary!$P14</f>
        <v>3356.8825000000038</v>
      </c>
      <c r="BT20" s="16">
        <v>11</v>
      </c>
      <c r="BU20" s="17">
        <f t="shared" si="42"/>
        <v>43780</v>
      </c>
      <c r="BV20" s="18">
        <f>VLOOKUP(BU20,'Net_Schedule &amp; Net_Actual'!$A$1:$C$2107,2,0)</f>
        <v>9569.1229999999996</v>
      </c>
      <c r="BW20" s="18">
        <f>VLOOKUP(BU20,'Net_Schedule &amp; Net_Actual'!$A$1:$C$2107,3,0)</f>
        <v>9282.4539999999997</v>
      </c>
      <c r="BX20" s="19">
        <f>[4]Summary!$Q14</f>
        <v>31299.840000000062</v>
      </c>
      <c r="BY20" s="19">
        <f t="shared" si="21"/>
        <v>5280.0000000000109</v>
      </c>
      <c r="BZ20" s="19">
        <f t="shared" si="22"/>
        <v>220.00000000000045</v>
      </c>
      <c r="CA20" s="19">
        <f t="shared" si="23"/>
        <v>4590.6432000000095</v>
      </c>
      <c r="CB20" s="19">
        <f>[4]Summary!$R14</f>
        <v>1419.0824999999998</v>
      </c>
      <c r="CD20" s="16">
        <v>11</v>
      </c>
      <c r="CE20" s="17">
        <f t="shared" si="43"/>
        <v>43810</v>
      </c>
      <c r="CF20" s="18">
        <f>VLOOKUP(CE20,'Net_Schedule &amp; Net_Actual'!$A$1:$C$2107,2,0)</f>
        <v>6656.9949999999999</v>
      </c>
      <c r="CG20" s="18">
        <f>VLOOKUP(CE20,'Net_Schedule &amp; Net_Actual'!$A$1:$C$2107,3,0)</f>
        <v>6658.3270000000002</v>
      </c>
      <c r="CH20" s="19">
        <f>[4]Summary!$S14</f>
        <v>31299.840000000062</v>
      </c>
      <c r="CI20" s="19">
        <f t="shared" si="24"/>
        <v>5280.0000000000109</v>
      </c>
      <c r="CJ20" s="19">
        <f t="shared" si="25"/>
        <v>220.00000000000045</v>
      </c>
      <c r="CK20" s="19">
        <f t="shared" si="26"/>
        <v>4590.6432000000095</v>
      </c>
      <c r="CL20" s="19">
        <f>[4]Summary!$T14</f>
        <v>976.70500000000015</v>
      </c>
      <c r="CN20" s="16">
        <v>11</v>
      </c>
      <c r="CO20" s="17">
        <f t="shared" si="44"/>
        <v>43841</v>
      </c>
      <c r="CP20" s="18">
        <f>VLOOKUP(CO20,'Net_Schedule &amp; Net_Actual'!$A$1:$C$2107,2,0)</f>
        <v>5404.8209999999999</v>
      </c>
      <c r="CQ20" s="18">
        <f>VLOOKUP(CO20,'Net_Schedule &amp; Net_Actual'!$A$1:$C$2107,3,0)</f>
        <v>4832.8</v>
      </c>
      <c r="CR20" s="19">
        <f>[4]Summary!$U14</f>
        <v>31299.840000000062</v>
      </c>
      <c r="CS20" s="19">
        <f>3960</f>
        <v>3960</v>
      </c>
      <c r="CT20" s="19">
        <f t="shared" si="28"/>
        <v>165</v>
      </c>
      <c r="CU20" s="19">
        <f t="shared" si="29"/>
        <v>3442.9823999999999</v>
      </c>
      <c r="CV20" s="19">
        <f>[4]Summary!$V14</f>
        <v>783.27000000000044</v>
      </c>
      <c r="CX20" s="16">
        <v>11</v>
      </c>
      <c r="CY20" s="17">
        <f t="shared" si="45"/>
        <v>43872</v>
      </c>
      <c r="CZ20" s="18">
        <f>VLOOKUP(CY20,'Net_Schedule &amp; Net_Actual'!$A$1:$C$2107,2,0)</f>
        <v>7691.3159999999998</v>
      </c>
      <c r="DA20" s="18">
        <f>VLOOKUP(CY20,'Net_Schedule &amp; Net_Actual'!$A$1:$C$2107,3,0)</f>
        <v>7653.7449999999999</v>
      </c>
      <c r="DB20" s="19">
        <f>[4]Summary!$W14</f>
        <v>31299.840000000062</v>
      </c>
      <c r="DC20" s="19">
        <f t="shared" si="46"/>
        <v>5280.0000000000109</v>
      </c>
      <c r="DD20" s="19">
        <f t="shared" si="30"/>
        <v>220.00000000000045</v>
      </c>
      <c r="DE20" s="19">
        <f t="shared" si="31"/>
        <v>4590.6432000000095</v>
      </c>
      <c r="DF20" s="19">
        <f>[4]Summary!$X14</f>
        <v>1051.3175000000001</v>
      </c>
      <c r="DH20" s="16">
        <v>11</v>
      </c>
      <c r="DI20" s="17">
        <f t="shared" si="47"/>
        <v>43901</v>
      </c>
      <c r="DJ20" s="18">
        <f>VLOOKUP(DI20,'Net_Schedule &amp; Net_Actual'!$A$1:$C$2107,2,0)</f>
        <v>5226.1760000000004</v>
      </c>
      <c r="DK20" s="18">
        <f>VLOOKUP(DI20,'Net_Schedule &amp; Net_Actual'!$A$1:$C$2107,3,0)</f>
        <v>5241.7449999999999</v>
      </c>
      <c r="DL20" s="19">
        <f>[4]Summary!$Y14</f>
        <v>31299.840000000062</v>
      </c>
      <c r="DM20" s="19">
        <f t="shared" si="32"/>
        <v>5280.0000000000109</v>
      </c>
      <c r="DN20" s="19">
        <f t="shared" si="33"/>
        <v>220.00000000000045</v>
      </c>
      <c r="DO20" s="19">
        <f t="shared" si="34"/>
        <v>4590.6432000000095</v>
      </c>
      <c r="DP20" s="19">
        <f>[4]Summary!$Z14</f>
        <v>872.44999999999948</v>
      </c>
    </row>
    <row r="21" spans="2:120" s="15" customFormat="1" ht="15.95" customHeight="1" x14ac:dyDescent="0.2">
      <c r="B21" s="16">
        <v>12</v>
      </c>
      <c r="C21" s="17">
        <f t="shared" si="35"/>
        <v>43567</v>
      </c>
      <c r="D21" s="18">
        <f>VLOOKUP(C21,'Net_Schedule &amp; Net_Actual'!$A$1:$C$2107,2,0)</f>
        <v>13810.486999999999</v>
      </c>
      <c r="E21" s="18">
        <f>VLOOKUP(C21,'Net_Schedule &amp; Net_Actual'!$A$1:$C$2107,3,0)</f>
        <v>13972.073</v>
      </c>
      <c r="F21" s="19">
        <f>[4]Summary!$C15</f>
        <v>31299.840000000062</v>
      </c>
      <c r="G21" s="19">
        <f t="shared" si="0"/>
        <v>5280.0000000000109</v>
      </c>
      <c r="H21" s="19">
        <f t="shared" si="1"/>
        <v>220.00000000000045</v>
      </c>
      <c r="I21" s="19">
        <f t="shared" si="2"/>
        <v>4590.6432000000095</v>
      </c>
      <c r="J21" s="19">
        <f>[4]Summary!$D15</f>
        <v>1769.8475000000005</v>
      </c>
      <c r="L21" s="16">
        <v>12</v>
      </c>
      <c r="M21" s="17">
        <f t="shared" si="36"/>
        <v>43597</v>
      </c>
      <c r="N21" s="18">
        <f>VLOOKUP(M21,'Net_Schedule &amp; Net_Actual'!$A$1:$C$2107,2,0)</f>
        <v>24225.909</v>
      </c>
      <c r="O21" s="18">
        <f>VLOOKUP(M21,'Net_Schedule &amp; Net_Actual'!$A$1:$C$2107,3,0)</f>
        <v>24232.291000000001</v>
      </c>
      <c r="P21" s="19">
        <f>[4]Summary!$E15</f>
        <v>31299.840000000062</v>
      </c>
      <c r="Q21" s="19">
        <f t="shared" si="3"/>
        <v>5280.0000000000109</v>
      </c>
      <c r="R21" s="19">
        <f t="shared" si="4"/>
        <v>220.00000000000045</v>
      </c>
      <c r="S21" s="19">
        <f t="shared" si="5"/>
        <v>4590.6432000000095</v>
      </c>
      <c r="T21" s="19">
        <f>[4]Summary!$F15</f>
        <v>3750.4400000000005</v>
      </c>
      <c r="V21" s="16">
        <v>12</v>
      </c>
      <c r="W21" s="17">
        <f t="shared" si="37"/>
        <v>43628</v>
      </c>
      <c r="X21" s="18">
        <f>VLOOKUP(W21,'Net_Schedule &amp; Net_Actual'!$A$1:$C$2107,2,0)</f>
        <v>31288.63</v>
      </c>
      <c r="Y21" s="18">
        <f>VLOOKUP(W21,'Net_Schedule &amp; Net_Actual'!$A$1:$C$2107,3,0)</f>
        <v>29411.927</v>
      </c>
      <c r="Z21" s="19">
        <f>[4]Summary!$G15</f>
        <v>31299.840000000062</v>
      </c>
      <c r="AA21" s="19">
        <f t="shared" si="6"/>
        <v>5280.0000000000109</v>
      </c>
      <c r="AB21" s="19">
        <f t="shared" si="7"/>
        <v>220.00000000000045</v>
      </c>
      <c r="AC21" s="19">
        <f t="shared" si="8"/>
        <v>4590.6432000000095</v>
      </c>
      <c r="AD21" s="19">
        <f>[4]Summary!$H15</f>
        <v>4590</v>
      </c>
      <c r="AF21" s="16">
        <v>12</v>
      </c>
      <c r="AG21" s="17">
        <f t="shared" si="38"/>
        <v>43658</v>
      </c>
      <c r="AH21" s="18">
        <f>VLOOKUP(AG21,'Net_Schedule &amp; Net_Actual'!$A$1:$C$2107,2,0)</f>
        <v>26090.913</v>
      </c>
      <c r="AI21" s="18">
        <f>VLOOKUP(AG21,'Net_Schedule &amp; Net_Actual'!$A$1:$C$2107,3,0)</f>
        <v>25813.526999999998</v>
      </c>
      <c r="AJ21" s="19">
        <f>[4]Summary!$I15</f>
        <v>31299.840000000062</v>
      </c>
      <c r="AK21" s="19">
        <f t="shared" si="9"/>
        <v>5280.0000000000109</v>
      </c>
      <c r="AL21" s="19">
        <f t="shared" si="10"/>
        <v>220.00000000000045</v>
      </c>
      <c r="AM21" s="19">
        <f t="shared" si="11"/>
        <v>4590.6432000000095</v>
      </c>
      <c r="AN21" s="19">
        <f>[4]Summary!$J15</f>
        <v>3826.3200000000047</v>
      </c>
      <c r="AP21" s="16">
        <v>12</v>
      </c>
      <c r="AQ21" s="17">
        <f t="shared" si="39"/>
        <v>43689</v>
      </c>
      <c r="AR21" s="18">
        <f>VLOOKUP(AQ21,'Net_Schedule &amp; Net_Actual'!$A$1:$C$2107,2,0)</f>
        <v>19077.909</v>
      </c>
      <c r="AS21" s="18">
        <f>VLOOKUP(AQ21,'Net_Schedule &amp; Net_Actual'!$A$1:$C$2107,3,0)</f>
        <v>19110.835999999999</v>
      </c>
      <c r="AT21" s="19">
        <f>[4]Summary!$K15</f>
        <v>31299.840000000062</v>
      </c>
      <c r="AU21" s="19">
        <f t="shared" si="12"/>
        <v>5280.0000000000109</v>
      </c>
      <c r="AV21" s="19">
        <f t="shared" si="13"/>
        <v>220.00000000000045</v>
      </c>
      <c r="AW21" s="19">
        <f t="shared" si="14"/>
        <v>4590.6432000000095</v>
      </c>
      <c r="AX21" s="19">
        <f>[4]Summary!$L15</f>
        <v>2797.9199999999987</v>
      </c>
      <c r="AZ21" s="16">
        <v>12</v>
      </c>
      <c r="BA21" s="17">
        <f t="shared" si="40"/>
        <v>43720</v>
      </c>
      <c r="BB21" s="18">
        <f>VLOOKUP(BA21,'Net_Schedule &amp; Net_Actual'!$A$1:$C$2107,2,0)</f>
        <v>30080.804</v>
      </c>
      <c r="BC21" s="18">
        <f>VLOOKUP(BA21,'Net_Schedule &amp; Net_Actual'!$A$1:$C$2107,3,0)</f>
        <v>30986.181</v>
      </c>
      <c r="BD21" s="19">
        <f>[4]Summary!$M15</f>
        <v>31299.840000000062</v>
      </c>
      <c r="BE21" s="19">
        <f t="shared" si="15"/>
        <v>5280.0000000000109</v>
      </c>
      <c r="BF21" s="19">
        <f t="shared" si="16"/>
        <v>220.00000000000045</v>
      </c>
      <c r="BG21" s="19">
        <f t="shared" si="17"/>
        <v>4590.6432000000095</v>
      </c>
      <c r="BH21" s="19">
        <f>[4]Summary!$N15</f>
        <v>4498.0799999999972</v>
      </c>
      <c r="BJ21" s="16">
        <v>12</v>
      </c>
      <c r="BK21" s="17">
        <f t="shared" si="41"/>
        <v>43750</v>
      </c>
      <c r="BL21" s="18">
        <f>VLOOKUP(BK21,'Net_Schedule &amp; Net_Actual'!$A$1:$C$2107,2,0)</f>
        <v>19284.741000000002</v>
      </c>
      <c r="BM21" s="18">
        <f>VLOOKUP(BK21,'Net_Schedule &amp; Net_Actual'!$A$1:$C$2107,3,0)</f>
        <v>18786.182000000001</v>
      </c>
      <c r="BN21" s="19">
        <f>[4]Summary!$O15</f>
        <v>31299.840000000062</v>
      </c>
      <c r="BO21" s="19">
        <f t="shared" si="18"/>
        <v>5280.0000000000109</v>
      </c>
      <c r="BP21" s="19">
        <f t="shared" si="19"/>
        <v>220.00000000000045</v>
      </c>
      <c r="BQ21" s="19">
        <f t="shared" si="20"/>
        <v>4590.6432000000095</v>
      </c>
      <c r="BR21" s="19">
        <f>[4]Summary!$P15</f>
        <v>2828.307499999999</v>
      </c>
      <c r="BT21" s="16">
        <v>12</v>
      </c>
      <c r="BU21" s="17">
        <f t="shared" si="42"/>
        <v>43781</v>
      </c>
      <c r="BV21" s="18">
        <f>VLOOKUP(BU21,'Net_Schedule &amp; Net_Actual'!$A$1:$C$2107,2,0)</f>
        <v>9329.9189999999999</v>
      </c>
      <c r="BW21" s="18">
        <f>VLOOKUP(BU21,'Net_Schedule &amp; Net_Actual'!$A$1:$C$2107,3,0)</f>
        <v>9158.7639999999992</v>
      </c>
      <c r="BX21" s="19">
        <f>[4]Summary!$Q15</f>
        <v>31299.840000000062</v>
      </c>
      <c r="BY21" s="19">
        <f t="shared" si="21"/>
        <v>5280.0000000000109</v>
      </c>
      <c r="BZ21" s="19">
        <f t="shared" si="22"/>
        <v>220.00000000000045</v>
      </c>
      <c r="CA21" s="19">
        <f t="shared" si="23"/>
        <v>4590.6432000000095</v>
      </c>
      <c r="CB21" s="19">
        <f>[4]Summary!$R15</f>
        <v>1339.6649999999993</v>
      </c>
      <c r="CD21" s="16">
        <v>12</v>
      </c>
      <c r="CE21" s="17">
        <f t="shared" si="43"/>
        <v>43811</v>
      </c>
      <c r="CF21" s="18">
        <f>VLOOKUP(CE21,'Net_Schedule &amp; Net_Actual'!$A$1:$C$2107,2,0)</f>
        <v>6914.7920000000004</v>
      </c>
      <c r="CG21" s="18">
        <f>VLOOKUP(CE21,'Net_Schedule &amp; Net_Actual'!$A$1:$C$2107,3,0)</f>
        <v>6847.4179999999997</v>
      </c>
      <c r="CH21" s="19">
        <f>[4]Summary!$S15</f>
        <v>31299.840000000062</v>
      </c>
      <c r="CI21" s="19">
        <f t="shared" si="24"/>
        <v>5280.0000000000109</v>
      </c>
      <c r="CJ21" s="19">
        <f t="shared" si="25"/>
        <v>220.00000000000045</v>
      </c>
      <c r="CK21" s="19">
        <f t="shared" si="26"/>
        <v>4590.6432000000095</v>
      </c>
      <c r="CL21" s="19">
        <f>[4]Summary!$T15</f>
        <v>1018.3300000000002</v>
      </c>
      <c r="CN21" s="16">
        <v>12</v>
      </c>
      <c r="CO21" s="17">
        <f t="shared" si="44"/>
        <v>43842</v>
      </c>
      <c r="CP21" s="18">
        <f>VLOOKUP(CO21,'Net_Schedule &amp; Net_Actual'!$A$1:$C$2107,2,0)</f>
        <v>5314.6390000000001</v>
      </c>
      <c r="CQ21" s="18">
        <f>VLOOKUP(CO21,'Net_Schedule &amp; Net_Actual'!$A$1:$C$2107,3,0)</f>
        <v>5290.6180000000004</v>
      </c>
      <c r="CR21" s="19">
        <f>[4]Summary!$U15</f>
        <v>31299.840000000062</v>
      </c>
      <c r="CS21" s="19">
        <f t="shared" si="27"/>
        <v>5280.0000000000109</v>
      </c>
      <c r="CT21" s="19">
        <f t="shared" si="28"/>
        <v>220.00000000000045</v>
      </c>
      <c r="CU21" s="19">
        <f t="shared" si="29"/>
        <v>4590.6432000000095</v>
      </c>
      <c r="CV21" s="19">
        <f>[4]Summary!$V15</f>
        <v>746.42500000000052</v>
      </c>
      <c r="CX21" s="16">
        <v>12</v>
      </c>
      <c r="CY21" s="17">
        <f t="shared" si="45"/>
        <v>43873</v>
      </c>
      <c r="CZ21" s="18">
        <f>VLOOKUP(CY21,'Net_Schedule &amp; Net_Actual'!$A$1:$C$2107,2,0)</f>
        <v>4952.5379999999996</v>
      </c>
      <c r="DA21" s="18">
        <f>VLOOKUP(CY21,'Net_Schedule &amp; Net_Actual'!$A$1:$C$2107,3,0)</f>
        <v>5017.3819999999996</v>
      </c>
      <c r="DB21" s="19">
        <f>[4]Summary!$W15</f>
        <v>31299.840000000062</v>
      </c>
      <c r="DC21" s="19">
        <f>DF21/(174*3)*DB21*200/1185.6</f>
        <v>4219.5494252873641</v>
      </c>
      <c r="DD21" s="19">
        <f t="shared" si="30"/>
        <v>175.81455938697351</v>
      </c>
      <c r="DE21" s="19">
        <f t="shared" si="31"/>
        <v>3668.6450523218459</v>
      </c>
      <c r="DF21" s="19">
        <f>[4]Summary!$X15</f>
        <v>417.15999999999997</v>
      </c>
      <c r="DH21" s="16">
        <v>12</v>
      </c>
      <c r="DI21" s="17">
        <f t="shared" si="47"/>
        <v>43902</v>
      </c>
      <c r="DJ21" s="18">
        <f>VLOOKUP(DI21,'Net_Schedule &amp; Net_Actual'!$A$1:$C$2107,2,0)</f>
        <v>5369.4639999999999</v>
      </c>
      <c r="DK21" s="18">
        <f>VLOOKUP(DI21,'Net_Schedule &amp; Net_Actual'!$A$1:$C$2107,3,0)</f>
        <v>5348.2179999999998</v>
      </c>
      <c r="DL21" s="19">
        <f>[4]Summary!$Y15</f>
        <v>31299.840000000062</v>
      </c>
      <c r="DM21" s="19">
        <f t="shared" si="32"/>
        <v>5280.0000000000109</v>
      </c>
      <c r="DN21" s="19">
        <f t="shared" si="33"/>
        <v>220.00000000000045</v>
      </c>
      <c r="DO21" s="19">
        <f t="shared" si="34"/>
        <v>4590.6432000000095</v>
      </c>
      <c r="DP21" s="19">
        <f>[4]Summary!$Z15</f>
        <v>901.87500000000091</v>
      </c>
    </row>
    <row r="22" spans="2:120" s="15" customFormat="1" ht="15.95" customHeight="1" x14ac:dyDescent="0.2">
      <c r="B22" s="16">
        <v>13</v>
      </c>
      <c r="C22" s="17">
        <f t="shared" si="35"/>
        <v>43568</v>
      </c>
      <c r="D22" s="18">
        <f>VLOOKUP(C22,'Net_Schedule &amp; Net_Actual'!$A$1:$C$2107,2,0)</f>
        <v>12620.43</v>
      </c>
      <c r="E22" s="18">
        <f>VLOOKUP(C22,'Net_Schedule &amp; Net_Actual'!$A$1:$C$2107,3,0)</f>
        <v>10700.873</v>
      </c>
      <c r="F22" s="19">
        <f>[4]Summary!$C16</f>
        <v>31299.840000000062</v>
      </c>
      <c r="G22" s="19">
        <f t="shared" si="0"/>
        <v>5280.0000000000109</v>
      </c>
      <c r="H22" s="19">
        <f t="shared" si="1"/>
        <v>220.00000000000045</v>
      </c>
      <c r="I22" s="19">
        <f t="shared" si="2"/>
        <v>4590.6432000000095</v>
      </c>
      <c r="J22" s="19">
        <f>[4]Summary!$D16</f>
        <v>2053.3525000000009</v>
      </c>
      <c r="L22" s="16">
        <v>13</v>
      </c>
      <c r="M22" s="17">
        <f t="shared" si="36"/>
        <v>43598</v>
      </c>
      <c r="N22" s="18">
        <f>VLOOKUP(M22,'Net_Schedule &amp; Net_Actual'!$A$1:$C$2107,2,0)</f>
        <v>24278.343000000001</v>
      </c>
      <c r="O22" s="18">
        <f>VLOOKUP(M22,'Net_Schedule &amp; Net_Actual'!$A$1:$C$2107,3,0)</f>
        <v>23073.963</v>
      </c>
      <c r="P22" s="19">
        <f>[4]Summary!$E16</f>
        <v>31299.840000000062</v>
      </c>
      <c r="Q22" s="19">
        <f t="shared" si="3"/>
        <v>5280.0000000000109</v>
      </c>
      <c r="R22" s="19">
        <f t="shared" si="4"/>
        <v>220.00000000000045</v>
      </c>
      <c r="S22" s="19">
        <f t="shared" si="5"/>
        <v>4590.6432000000095</v>
      </c>
      <c r="T22" s="19">
        <f>[4]Summary!$F16</f>
        <v>3882.0075000000043</v>
      </c>
      <c r="V22" s="16">
        <v>13</v>
      </c>
      <c r="W22" s="17">
        <f t="shared" si="37"/>
        <v>43629</v>
      </c>
      <c r="X22" s="18">
        <f>VLOOKUP(W22,'Net_Schedule &amp; Net_Actual'!$A$1:$C$2107,2,0)</f>
        <v>25361.802</v>
      </c>
      <c r="Y22" s="18">
        <f>VLOOKUP(W22,'Net_Schedule &amp; Net_Actual'!$A$1:$C$2107,3,0)</f>
        <v>26206.036</v>
      </c>
      <c r="Z22" s="19">
        <f>[4]Summary!$G16</f>
        <v>31299.840000000062</v>
      </c>
      <c r="AA22" s="19">
        <f t="shared" si="6"/>
        <v>5280.0000000000109</v>
      </c>
      <c r="AB22" s="19">
        <f t="shared" si="7"/>
        <v>220.00000000000045</v>
      </c>
      <c r="AC22" s="19">
        <f t="shared" si="8"/>
        <v>4590.6432000000095</v>
      </c>
      <c r="AD22" s="19">
        <f>[4]Summary!$H16</f>
        <v>3723.2700000000032</v>
      </c>
      <c r="AF22" s="16">
        <v>13</v>
      </c>
      <c r="AG22" s="17">
        <f t="shared" si="38"/>
        <v>43659</v>
      </c>
      <c r="AH22" s="18">
        <f>VLOOKUP(AG22,'Net_Schedule &amp; Net_Actual'!$A$1:$C$2107,2,0)</f>
        <v>26090.913</v>
      </c>
      <c r="AI22" s="18">
        <f>VLOOKUP(AG22,'Net_Schedule &amp; Net_Actual'!$A$1:$C$2107,3,0)</f>
        <v>26089.891</v>
      </c>
      <c r="AJ22" s="19">
        <f>[4]Summary!$I16</f>
        <v>31299.840000000062</v>
      </c>
      <c r="AK22" s="19">
        <f t="shared" si="9"/>
        <v>5280.0000000000109</v>
      </c>
      <c r="AL22" s="19">
        <f t="shared" si="10"/>
        <v>220.00000000000045</v>
      </c>
      <c r="AM22" s="19">
        <f t="shared" si="11"/>
        <v>4590.6432000000095</v>
      </c>
      <c r="AN22" s="19">
        <f>[4]Summary!$J16</f>
        <v>3826.3200000000047</v>
      </c>
      <c r="AP22" s="16">
        <v>13</v>
      </c>
      <c r="AQ22" s="17">
        <f t="shared" si="39"/>
        <v>43690</v>
      </c>
      <c r="AR22" s="18">
        <f>VLOOKUP(AQ22,'Net_Schedule &amp; Net_Actual'!$A$1:$C$2107,2,0)</f>
        <v>19077.909</v>
      </c>
      <c r="AS22" s="18">
        <f>VLOOKUP(AQ22,'Net_Schedule &amp; Net_Actual'!$A$1:$C$2107,3,0)</f>
        <v>19098.254000000001</v>
      </c>
      <c r="AT22" s="19">
        <f>[4]Summary!$K16</f>
        <v>31299.840000000062</v>
      </c>
      <c r="AU22" s="19">
        <f t="shared" si="12"/>
        <v>5280.0000000000109</v>
      </c>
      <c r="AV22" s="19">
        <f t="shared" si="13"/>
        <v>220.00000000000045</v>
      </c>
      <c r="AW22" s="19">
        <f t="shared" si="14"/>
        <v>4590.6432000000095</v>
      </c>
      <c r="AX22" s="19">
        <f>[4]Summary!$L16</f>
        <v>2797.9199999999987</v>
      </c>
      <c r="AZ22" s="16">
        <v>13</v>
      </c>
      <c r="BA22" s="17">
        <f t="shared" si="40"/>
        <v>43721</v>
      </c>
      <c r="BB22" s="18">
        <f>VLOOKUP(BA22,'Net_Schedule &amp; Net_Actual'!$A$1:$C$2107,2,0)</f>
        <v>30693.468000000001</v>
      </c>
      <c r="BC22" s="18">
        <f>VLOOKUP(BA22,'Net_Schedule &amp; Net_Actual'!$A$1:$C$2107,3,0)</f>
        <v>31039.345000000001</v>
      </c>
      <c r="BD22" s="19">
        <f>[4]Summary!$M16</f>
        <v>31299.840000000062</v>
      </c>
      <c r="BE22" s="19">
        <f t="shared" si="15"/>
        <v>5280.0000000000109</v>
      </c>
      <c r="BF22" s="19">
        <f t="shared" si="16"/>
        <v>220.00000000000045</v>
      </c>
      <c r="BG22" s="19">
        <f t="shared" si="17"/>
        <v>4590.6432000000095</v>
      </c>
      <c r="BH22" s="19">
        <f>[4]Summary!$N16</f>
        <v>4590</v>
      </c>
      <c r="BJ22" s="16">
        <v>13</v>
      </c>
      <c r="BK22" s="17">
        <f t="shared" si="41"/>
        <v>43751</v>
      </c>
      <c r="BL22" s="18">
        <f>VLOOKUP(BK22,'Net_Schedule &amp; Net_Actual'!$A$1:$C$2107,2,0)</f>
        <v>17883.672999999999</v>
      </c>
      <c r="BM22" s="18">
        <f>VLOOKUP(BK22,'Net_Schedule &amp; Net_Actual'!$A$1:$C$2107,3,0)</f>
        <v>17546.327000000001</v>
      </c>
      <c r="BN22" s="19">
        <f>[4]Summary!$O16</f>
        <v>31299.840000000062</v>
      </c>
      <c r="BO22" s="19">
        <f t="shared" si="18"/>
        <v>5280.0000000000109</v>
      </c>
      <c r="BP22" s="19">
        <f t="shared" si="19"/>
        <v>220.00000000000045</v>
      </c>
      <c r="BQ22" s="19">
        <f t="shared" si="20"/>
        <v>4590.6432000000095</v>
      </c>
      <c r="BR22" s="19">
        <f>[4]Summary!$P16</f>
        <v>2645.5200000000004</v>
      </c>
      <c r="BT22" s="16">
        <v>13</v>
      </c>
      <c r="BU22" s="17">
        <f t="shared" si="42"/>
        <v>43782</v>
      </c>
      <c r="BV22" s="18">
        <f>VLOOKUP(BU22,'Net_Schedule &amp; Net_Actual'!$A$1:$C$2107,2,0)</f>
        <v>9290.8790000000008</v>
      </c>
      <c r="BW22" s="18">
        <f>VLOOKUP(BU22,'Net_Schedule &amp; Net_Actual'!$A$1:$C$2107,3,0)</f>
        <v>9021.018</v>
      </c>
      <c r="BX22" s="19">
        <f>[4]Summary!$Q16</f>
        <v>31299.840000000062</v>
      </c>
      <c r="BY22" s="19">
        <f t="shared" si="21"/>
        <v>5280.0000000000109</v>
      </c>
      <c r="BZ22" s="19">
        <f t="shared" si="22"/>
        <v>220.00000000000045</v>
      </c>
      <c r="CA22" s="19">
        <f t="shared" si="23"/>
        <v>4590.6432000000095</v>
      </c>
      <c r="CB22" s="19">
        <f>[4]Summary!$R16</f>
        <v>1363.7599999999993</v>
      </c>
      <c r="CD22" s="16">
        <v>13</v>
      </c>
      <c r="CE22" s="17">
        <f t="shared" si="43"/>
        <v>43812</v>
      </c>
      <c r="CF22" s="18">
        <f>VLOOKUP(CE22,'Net_Schedule &amp; Net_Actual'!$A$1:$C$2107,2,0)</f>
        <v>6160.7960000000003</v>
      </c>
      <c r="CG22" s="18">
        <f>VLOOKUP(CE22,'Net_Schedule &amp; Net_Actual'!$A$1:$C$2107,3,0)</f>
        <v>6121.3819999999996</v>
      </c>
      <c r="CH22" s="19">
        <f>[4]Summary!$S16</f>
        <v>31299.840000000062</v>
      </c>
      <c r="CI22" s="19">
        <f t="shared" si="24"/>
        <v>5280.0000000000109</v>
      </c>
      <c r="CJ22" s="19">
        <f t="shared" si="25"/>
        <v>220.00000000000045</v>
      </c>
      <c r="CK22" s="19">
        <f t="shared" si="26"/>
        <v>4590.6432000000095</v>
      </c>
      <c r="CL22" s="19">
        <f>[4]Summary!$T16</f>
        <v>930.35749999999996</v>
      </c>
      <c r="CN22" s="16">
        <v>13</v>
      </c>
      <c r="CO22" s="17">
        <f t="shared" si="44"/>
        <v>43843</v>
      </c>
      <c r="CP22" s="18">
        <f>VLOOKUP(CO22,'Net_Schedule &amp; Net_Actual'!$A$1:$C$2107,2,0)</f>
        <v>4968.3190000000004</v>
      </c>
      <c r="CQ22" s="18">
        <f>VLOOKUP(CO22,'Net_Schedule &amp; Net_Actual'!$A$1:$C$2107,3,0)</f>
        <v>4939.2</v>
      </c>
      <c r="CR22" s="19">
        <f>[4]Summary!$U16</f>
        <v>31299.840000000062</v>
      </c>
      <c r="CS22" s="19">
        <f t="shared" si="27"/>
        <v>5280.0000000000109</v>
      </c>
      <c r="CT22" s="19">
        <f t="shared" si="28"/>
        <v>220.00000000000045</v>
      </c>
      <c r="CU22" s="19">
        <f t="shared" si="29"/>
        <v>4590.6432000000095</v>
      </c>
      <c r="CV22" s="19">
        <f>[4]Summary!$V16</f>
        <v>728.49000000000024</v>
      </c>
      <c r="CX22" s="16">
        <v>13</v>
      </c>
      <c r="CY22" s="17">
        <f t="shared" si="45"/>
        <v>43874</v>
      </c>
      <c r="CZ22" s="18">
        <f>VLOOKUP(CY22,'Net_Schedule &amp; Net_Actual'!$A$1:$C$2107,2,0)</f>
        <v>4649.6130000000003</v>
      </c>
      <c r="DA22" s="18">
        <f>VLOOKUP(CY22,'Net_Schedule &amp; Net_Actual'!$A$1:$C$2107,3,0)</f>
        <v>4687.1270000000004</v>
      </c>
      <c r="DB22" s="19">
        <f>[4]Summary!$W16</f>
        <v>31299.840000000062</v>
      </c>
      <c r="DC22" s="19">
        <f t="shared" si="46"/>
        <v>5280.0000000000109</v>
      </c>
      <c r="DD22" s="19">
        <f t="shared" si="30"/>
        <v>220.00000000000045</v>
      </c>
      <c r="DE22" s="19">
        <f t="shared" si="31"/>
        <v>4590.6432000000095</v>
      </c>
      <c r="DF22" s="19">
        <f>[4]Summary!$X16</f>
        <v>643.55000000000018</v>
      </c>
      <c r="DH22" s="16">
        <v>13</v>
      </c>
      <c r="DI22" s="17">
        <f t="shared" si="47"/>
        <v>43903</v>
      </c>
      <c r="DJ22" s="18">
        <f>VLOOKUP(DI22,'Net_Schedule &amp; Net_Actual'!$A$1:$C$2107,2,0)</f>
        <v>4821.6959999999999</v>
      </c>
      <c r="DK22" s="18">
        <f>VLOOKUP(DI22,'Net_Schedule &amp; Net_Actual'!$A$1:$C$2107,3,0)</f>
        <v>4831.4179999999997</v>
      </c>
      <c r="DL22" s="19">
        <f>[4]Summary!$Y16</f>
        <v>31299.840000000062</v>
      </c>
      <c r="DM22" s="19">
        <f t="shared" si="32"/>
        <v>5280.0000000000109</v>
      </c>
      <c r="DN22" s="19">
        <f t="shared" si="33"/>
        <v>220.00000000000045</v>
      </c>
      <c r="DO22" s="19">
        <f t="shared" si="34"/>
        <v>4590.6432000000095</v>
      </c>
      <c r="DP22" s="19">
        <f>[4]Summary!$Z16</f>
        <v>803.47250000000111</v>
      </c>
    </row>
    <row r="23" spans="2:120" s="15" customFormat="1" ht="15.95" customHeight="1" x14ac:dyDescent="0.2">
      <c r="B23" s="16">
        <v>14</v>
      </c>
      <c r="C23" s="17">
        <f t="shared" si="35"/>
        <v>43569</v>
      </c>
      <c r="D23" s="18">
        <f>VLOOKUP(C23,'Net_Schedule &amp; Net_Actual'!$A$1:$C$2107,2,0)</f>
        <v>16495.313999999998</v>
      </c>
      <c r="E23" s="18">
        <f>VLOOKUP(C23,'Net_Schedule &amp; Net_Actual'!$A$1:$C$2107,3,0)</f>
        <v>16466.182000000001</v>
      </c>
      <c r="F23" s="19">
        <f>[4]Summary!$C17</f>
        <v>31299.840000000062</v>
      </c>
      <c r="G23" s="19">
        <f t="shared" si="0"/>
        <v>5280.0000000000109</v>
      </c>
      <c r="H23" s="19">
        <f t="shared" si="1"/>
        <v>220.00000000000045</v>
      </c>
      <c r="I23" s="19">
        <f t="shared" si="2"/>
        <v>4590.6432000000095</v>
      </c>
      <c r="J23" s="19">
        <f>[4]Summary!$D17</f>
        <v>2257.3825000000011</v>
      </c>
      <c r="L23" s="16">
        <v>14</v>
      </c>
      <c r="M23" s="17">
        <f t="shared" si="36"/>
        <v>43599</v>
      </c>
      <c r="N23" s="18">
        <f>VLOOKUP(M23,'Net_Schedule &amp; Net_Actual'!$A$1:$C$2107,2,0)</f>
        <v>19981.062000000002</v>
      </c>
      <c r="O23" s="18">
        <f>VLOOKUP(M23,'Net_Schedule &amp; Net_Actual'!$A$1:$C$2107,3,0)</f>
        <v>18661.018</v>
      </c>
      <c r="P23" s="19">
        <f>[4]Summary!$E17</f>
        <v>31299.840000000062</v>
      </c>
      <c r="Q23" s="19">
        <f t="shared" si="3"/>
        <v>5280.0000000000109</v>
      </c>
      <c r="R23" s="19">
        <f t="shared" si="4"/>
        <v>220.00000000000045</v>
      </c>
      <c r="S23" s="19">
        <f t="shared" si="5"/>
        <v>4590.6432000000095</v>
      </c>
      <c r="T23" s="19">
        <f>[4]Summary!$F17</f>
        <v>3125.6100000000038</v>
      </c>
      <c r="V23" s="16">
        <v>14</v>
      </c>
      <c r="W23" s="17">
        <f t="shared" si="37"/>
        <v>43630</v>
      </c>
      <c r="X23" s="18">
        <f>VLOOKUP(W23,'Net_Schedule &amp; Net_Actual'!$A$1:$C$2107,2,0)</f>
        <v>14351.578</v>
      </c>
      <c r="Y23" s="18">
        <f>VLOOKUP(W23,'Net_Schedule &amp; Net_Actual'!$A$1:$C$2107,3,0)</f>
        <v>14507.344999999999</v>
      </c>
      <c r="Z23" s="19">
        <f>[4]Summary!$G17</f>
        <v>31299.840000000062</v>
      </c>
      <c r="AA23" s="19">
        <f t="shared" si="6"/>
        <v>5280.0000000000109</v>
      </c>
      <c r="AB23" s="19">
        <f t="shared" si="7"/>
        <v>220.00000000000045</v>
      </c>
      <c r="AC23" s="19">
        <f t="shared" si="8"/>
        <v>4590.6432000000095</v>
      </c>
      <c r="AD23" s="19">
        <f>[4]Summary!$H17</f>
        <v>2104.6949999999988</v>
      </c>
      <c r="AF23" s="16">
        <v>14</v>
      </c>
      <c r="AG23" s="17">
        <f t="shared" si="38"/>
        <v>43660</v>
      </c>
      <c r="AH23" s="18">
        <f>VLOOKUP(AG23,'Net_Schedule &amp; Net_Actual'!$A$1:$C$2107,2,0)</f>
        <v>25867.289000000001</v>
      </c>
      <c r="AI23" s="18">
        <f>VLOOKUP(AG23,'Net_Schedule &amp; Net_Actual'!$A$1:$C$2107,3,0)</f>
        <v>25935.927</v>
      </c>
      <c r="AJ23" s="19">
        <f>[4]Summary!$I17</f>
        <v>31299.840000000062</v>
      </c>
      <c r="AK23" s="19">
        <f t="shared" si="9"/>
        <v>5280.0000000000109</v>
      </c>
      <c r="AL23" s="19">
        <f t="shared" si="10"/>
        <v>220.00000000000045</v>
      </c>
      <c r="AM23" s="19">
        <f t="shared" si="11"/>
        <v>4590.6432000000095</v>
      </c>
      <c r="AN23" s="19">
        <f>[4]Summary!$J17</f>
        <v>3826.3200000000047</v>
      </c>
      <c r="AP23" s="16">
        <v>14</v>
      </c>
      <c r="AQ23" s="17">
        <f t="shared" si="39"/>
        <v>43691</v>
      </c>
      <c r="AR23" s="18">
        <f>VLOOKUP(AQ23,'Net_Schedule &amp; Net_Actual'!$A$1:$C$2107,2,0)</f>
        <v>19077.909</v>
      </c>
      <c r="AS23" s="18">
        <f>VLOOKUP(AQ23,'Net_Schedule &amp; Net_Actual'!$A$1:$C$2107,3,0)</f>
        <v>19094.400000000001</v>
      </c>
      <c r="AT23" s="19">
        <f>[4]Summary!$K17</f>
        <v>31299.840000000062</v>
      </c>
      <c r="AU23" s="19">
        <f t="shared" si="12"/>
        <v>5280.0000000000109</v>
      </c>
      <c r="AV23" s="19">
        <f t="shared" si="13"/>
        <v>220.00000000000045</v>
      </c>
      <c r="AW23" s="19">
        <f t="shared" si="14"/>
        <v>4590.6432000000095</v>
      </c>
      <c r="AX23" s="19">
        <f>[4]Summary!$L17</f>
        <v>2797.9199999999987</v>
      </c>
      <c r="AZ23" s="16">
        <v>14</v>
      </c>
      <c r="BA23" s="17">
        <f t="shared" si="40"/>
        <v>43722</v>
      </c>
      <c r="BB23" s="18">
        <f>VLOOKUP(BA23,'Net_Schedule &amp; Net_Actual'!$A$1:$C$2107,2,0)</f>
        <v>30864.882000000001</v>
      </c>
      <c r="BC23" s="18">
        <f>VLOOKUP(BA23,'Net_Schedule &amp; Net_Actual'!$A$1:$C$2107,3,0)</f>
        <v>31204.363000000001</v>
      </c>
      <c r="BD23" s="19">
        <f>[4]Summary!$M17</f>
        <v>31299.840000000062</v>
      </c>
      <c r="BE23" s="19">
        <f t="shared" si="15"/>
        <v>5280.0000000000109</v>
      </c>
      <c r="BF23" s="19">
        <f t="shared" si="16"/>
        <v>220.00000000000045</v>
      </c>
      <c r="BG23" s="19">
        <f t="shared" si="17"/>
        <v>4590.6432000000095</v>
      </c>
      <c r="BH23" s="19">
        <f>[4]Summary!$N17</f>
        <v>4590</v>
      </c>
      <c r="BJ23" s="16">
        <v>14</v>
      </c>
      <c r="BK23" s="17">
        <f t="shared" si="41"/>
        <v>43752</v>
      </c>
      <c r="BL23" s="18">
        <f>VLOOKUP(BK23,'Net_Schedule &amp; Net_Actual'!$A$1:$C$2107,2,0)</f>
        <v>18745.153999999999</v>
      </c>
      <c r="BM23" s="18">
        <f>VLOOKUP(BK23,'Net_Schedule &amp; Net_Actual'!$A$1:$C$2107,3,0)</f>
        <v>18588.436000000002</v>
      </c>
      <c r="BN23" s="19">
        <f>[4]Summary!$O17</f>
        <v>31299.840000000062</v>
      </c>
      <c r="BO23" s="19">
        <f t="shared" si="18"/>
        <v>5280.0000000000109</v>
      </c>
      <c r="BP23" s="19">
        <f t="shared" si="19"/>
        <v>220.00000000000045</v>
      </c>
      <c r="BQ23" s="19">
        <f t="shared" si="20"/>
        <v>4590.6432000000095</v>
      </c>
      <c r="BR23" s="19">
        <f>[4]Summary!$P17</f>
        <v>2826.3299999999972</v>
      </c>
      <c r="BT23" s="16">
        <v>14</v>
      </c>
      <c r="BU23" s="17">
        <f t="shared" si="42"/>
        <v>43783</v>
      </c>
      <c r="BV23" s="18">
        <f>VLOOKUP(BU23,'Net_Schedule &amp; Net_Actual'!$A$1:$C$2107,2,0)</f>
        <v>8575.7990000000009</v>
      </c>
      <c r="BW23" s="18">
        <f>VLOOKUP(BU23,'Net_Schedule &amp; Net_Actual'!$A$1:$C$2107,3,0)</f>
        <v>8392.6540000000005</v>
      </c>
      <c r="BX23" s="19">
        <f>[4]Summary!$Q17</f>
        <v>31299.840000000062</v>
      </c>
      <c r="BY23" s="19">
        <f t="shared" si="21"/>
        <v>5280.0000000000109</v>
      </c>
      <c r="BZ23" s="19">
        <f t="shared" si="22"/>
        <v>220.00000000000045</v>
      </c>
      <c r="CA23" s="19">
        <f t="shared" si="23"/>
        <v>4590.6432000000095</v>
      </c>
      <c r="CB23" s="19">
        <f>[4]Summary!$R17</f>
        <v>1270.7199999999993</v>
      </c>
      <c r="CD23" s="16">
        <v>14</v>
      </c>
      <c r="CE23" s="17">
        <f t="shared" si="43"/>
        <v>43813</v>
      </c>
      <c r="CF23" s="18">
        <f>VLOOKUP(CE23,'Net_Schedule &amp; Net_Actual'!$A$1:$C$2107,2,0)</f>
        <v>5894.2359999999999</v>
      </c>
      <c r="CG23" s="18">
        <f>VLOOKUP(CE23,'Net_Schedule &amp; Net_Actual'!$A$1:$C$2107,3,0)</f>
        <v>5791.7089999999998</v>
      </c>
      <c r="CH23" s="19">
        <f>[4]Summary!$S17</f>
        <v>31299.840000000062</v>
      </c>
      <c r="CI23" s="19">
        <f t="shared" si="24"/>
        <v>5280.0000000000109</v>
      </c>
      <c r="CJ23" s="19">
        <f t="shared" si="25"/>
        <v>220.00000000000045</v>
      </c>
      <c r="CK23" s="19">
        <f t="shared" si="26"/>
        <v>4590.6432000000095</v>
      </c>
      <c r="CL23" s="19">
        <f>[4]Summary!$T17</f>
        <v>947.66500000000053</v>
      </c>
      <c r="CN23" s="16">
        <v>14</v>
      </c>
      <c r="CO23" s="17">
        <f t="shared" si="44"/>
        <v>43844</v>
      </c>
      <c r="CP23" s="18">
        <f>VLOOKUP(CO23,'Net_Schedule &amp; Net_Actual'!$A$1:$C$2107,2,0)</f>
        <v>4931.1149999999998</v>
      </c>
      <c r="CQ23" s="18">
        <f>VLOOKUP(CO23,'Net_Schedule &amp; Net_Actual'!$A$1:$C$2107,3,0)</f>
        <v>4945.018</v>
      </c>
      <c r="CR23" s="19">
        <f>[4]Summary!$U17</f>
        <v>31299.840000000062</v>
      </c>
      <c r="CS23" s="19">
        <f t="shared" si="27"/>
        <v>5280.0000000000109</v>
      </c>
      <c r="CT23" s="19">
        <f t="shared" si="28"/>
        <v>220.00000000000045</v>
      </c>
      <c r="CU23" s="19">
        <f t="shared" si="29"/>
        <v>4590.6432000000095</v>
      </c>
      <c r="CV23" s="19">
        <f>[4]Summary!$V17</f>
        <v>765.35250000000076</v>
      </c>
      <c r="CX23" s="16">
        <v>14</v>
      </c>
      <c r="CY23" s="17">
        <f t="shared" si="45"/>
        <v>43875</v>
      </c>
      <c r="CZ23" s="18">
        <f>VLOOKUP(CY23,'Net_Schedule &amp; Net_Actual'!$A$1:$C$2107,2,0)</f>
        <v>5384.8580000000002</v>
      </c>
      <c r="DA23" s="18">
        <f>VLOOKUP(CY23,'Net_Schedule &amp; Net_Actual'!$A$1:$C$2107,3,0)</f>
        <v>5420.8729999999996</v>
      </c>
      <c r="DB23" s="19">
        <f>[4]Summary!$W17</f>
        <v>31299.840000000062</v>
      </c>
      <c r="DC23" s="19">
        <f t="shared" si="46"/>
        <v>5280.0000000000109</v>
      </c>
      <c r="DD23" s="19">
        <f t="shared" si="30"/>
        <v>220.00000000000045</v>
      </c>
      <c r="DE23" s="19">
        <f t="shared" si="31"/>
        <v>4590.6432000000095</v>
      </c>
      <c r="DF23" s="19">
        <f>[4]Summary!$X17</f>
        <v>789.62750000000005</v>
      </c>
      <c r="DH23" s="16">
        <v>14</v>
      </c>
      <c r="DI23" s="17">
        <f t="shared" si="47"/>
        <v>43904</v>
      </c>
      <c r="DJ23" s="18">
        <f>VLOOKUP(DI23,'Net_Schedule &amp; Net_Actual'!$A$1:$C$2107,2,0)</f>
        <v>5418.9390000000003</v>
      </c>
      <c r="DK23" s="18">
        <f>VLOOKUP(DI23,'Net_Schedule &amp; Net_Actual'!$A$1:$C$2107,3,0)</f>
        <v>5468.3639999999996</v>
      </c>
      <c r="DL23" s="19">
        <f>[4]Summary!$Y17</f>
        <v>31299.840000000062</v>
      </c>
      <c r="DM23" s="19">
        <f t="shared" si="32"/>
        <v>5280.0000000000109</v>
      </c>
      <c r="DN23" s="19">
        <f t="shared" si="33"/>
        <v>220.00000000000045</v>
      </c>
      <c r="DO23" s="19">
        <f t="shared" si="34"/>
        <v>4590.6432000000095</v>
      </c>
      <c r="DP23" s="19">
        <f>[4]Summary!$Z17</f>
        <v>910.36000000000081</v>
      </c>
    </row>
    <row r="24" spans="2:120" s="15" customFormat="1" ht="15.95" customHeight="1" x14ac:dyDescent="0.2">
      <c r="B24" s="16">
        <v>15</v>
      </c>
      <c r="C24" s="17">
        <f t="shared" si="35"/>
        <v>43570</v>
      </c>
      <c r="D24" s="18">
        <f>VLOOKUP(C24,'Net_Schedule &amp; Net_Actual'!$A$1:$C$2107,2,0)</f>
        <v>15597.575000000001</v>
      </c>
      <c r="E24" s="18">
        <f>VLOOKUP(C24,'Net_Schedule &amp; Net_Actual'!$A$1:$C$2107,3,0)</f>
        <v>14864.873</v>
      </c>
      <c r="F24" s="19">
        <f>[4]Summary!$C18</f>
        <v>31299.840000000062</v>
      </c>
      <c r="G24" s="19">
        <f t="shared" si="0"/>
        <v>5280.0000000000109</v>
      </c>
      <c r="H24" s="19">
        <f t="shared" si="1"/>
        <v>220.00000000000045</v>
      </c>
      <c r="I24" s="19">
        <f t="shared" si="2"/>
        <v>4590.6432000000095</v>
      </c>
      <c r="J24" s="19">
        <f>[4]Summary!$D18</f>
        <v>2318.2350000000006</v>
      </c>
      <c r="L24" s="16">
        <v>15</v>
      </c>
      <c r="M24" s="17">
        <f t="shared" si="36"/>
        <v>43600</v>
      </c>
      <c r="N24" s="18">
        <f>VLOOKUP(M24,'Net_Schedule &amp; Net_Actual'!$A$1:$C$2107,2,0)</f>
        <v>17584.990000000002</v>
      </c>
      <c r="O24" s="18">
        <f>VLOOKUP(M24,'Net_Schedule &amp; Net_Actual'!$A$1:$C$2107,3,0)</f>
        <v>17207.562999999998</v>
      </c>
      <c r="P24" s="19">
        <f>[4]Summary!$E18</f>
        <v>31299.840000000062</v>
      </c>
      <c r="Q24" s="19">
        <f t="shared" si="3"/>
        <v>5280.0000000000109</v>
      </c>
      <c r="R24" s="19">
        <f t="shared" si="4"/>
        <v>220.00000000000045</v>
      </c>
      <c r="S24" s="19">
        <f t="shared" si="5"/>
        <v>4590.6432000000095</v>
      </c>
      <c r="T24" s="19">
        <f>[4]Summary!$F18</f>
        <v>2785.0825000000018</v>
      </c>
      <c r="V24" s="16">
        <v>15</v>
      </c>
      <c r="W24" s="17">
        <f t="shared" si="37"/>
        <v>43631</v>
      </c>
      <c r="X24" s="18">
        <f>VLOOKUP(W24,'Net_Schedule &amp; Net_Actual'!$A$1:$C$2107,2,0)</f>
        <v>31288.63</v>
      </c>
      <c r="Y24" s="18">
        <f>VLOOKUP(W24,'Net_Schedule &amp; Net_Actual'!$A$1:$C$2107,3,0)</f>
        <v>30964.726999999999</v>
      </c>
      <c r="Z24" s="19">
        <f>[4]Summary!$G18</f>
        <v>31299.840000000062</v>
      </c>
      <c r="AA24" s="19">
        <f t="shared" si="6"/>
        <v>5280.0000000000109</v>
      </c>
      <c r="AB24" s="19">
        <f t="shared" si="7"/>
        <v>220.00000000000045</v>
      </c>
      <c r="AC24" s="19">
        <f t="shared" si="8"/>
        <v>4590.6432000000095</v>
      </c>
      <c r="AD24" s="19">
        <f>[4]Summary!$H18</f>
        <v>4590</v>
      </c>
      <c r="AF24" s="16">
        <v>15</v>
      </c>
      <c r="AG24" s="17">
        <f t="shared" si="38"/>
        <v>43661</v>
      </c>
      <c r="AH24" s="18">
        <f>VLOOKUP(AG24,'Net_Schedule &amp; Net_Actual'!$A$1:$C$2107,2,0)</f>
        <v>28759.735000000001</v>
      </c>
      <c r="AI24" s="18">
        <f>VLOOKUP(AG24,'Net_Schedule &amp; Net_Actual'!$A$1:$C$2107,3,0)</f>
        <v>29189.526999999998</v>
      </c>
      <c r="AJ24" s="19">
        <f>[4]Summary!$I18</f>
        <v>31299.840000000062</v>
      </c>
      <c r="AK24" s="19">
        <f t="shared" si="9"/>
        <v>5280.0000000000109</v>
      </c>
      <c r="AL24" s="19">
        <f t="shared" si="10"/>
        <v>220.00000000000045</v>
      </c>
      <c r="AM24" s="19">
        <f t="shared" si="11"/>
        <v>4590.6432000000095</v>
      </c>
      <c r="AN24" s="19">
        <f>[4]Summary!$J18</f>
        <v>4049.2599999999984</v>
      </c>
      <c r="AP24" s="16">
        <v>15</v>
      </c>
      <c r="AQ24" s="17">
        <f t="shared" si="39"/>
        <v>43692</v>
      </c>
      <c r="AR24" s="18">
        <f>VLOOKUP(AQ24,'Net_Schedule &amp; Net_Actual'!$A$1:$C$2107,2,0)</f>
        <v>18701.623</v>
      </c>
      <c r="AS24" s="18">
        <f>VLOOKUP(AQ24,'Net_Schedule &amp; Net_Actual'!$A$1:$C$2107,3,0)</f>
        <v>18718.762999999999</v>
      </c>
      <c r="AT24" s="19">
        <f>[4]Summary!$K18</f>
        <v>31299.840000000062</v>
      </c>
      <c r="AU24" s="19">
        <f t="shared" si="12"/>
        <v>5280.0000000000109</v>
      </c>
      <c r="AV24" s="19">
        <f t="shared" si="13"/>
        <v>220.00000000000045</v>
      </c>
      <c r="AW24" s="19">
        <f t="shared" si="14"/>
        <v>4590.6432000000095</v>
      </c>
      <c r="AX24" s="19">
        <f>[4]Summary!$L18</f>
        <v>2797.9199999999987</v>
      </c>
      <c r="AZ24" s="16">
        <v>15</v>
      </c>
      <c r="BA24" s="17">
        <f t="shared" si="40"/>
        <v>43723</v>
      </c>
      <c r="BB24" s="18">
        <f>VLOOKUP(BA24,'Net_Schedule &amp; Net_Actual'!$A$1:$C$2107,2,0)</f>
        <v>30182.794999999998</v>
      </c>
      <c r="BC24" s="18">
        <f>VLOOKUP(BA24,'Net_Schedule &amp; Net_Actual'!$A$1:$C$2107,3,0)</f>
        <v>30673.236000000001</v>
      </c>
      <c r="BD24" s="19">
        <f>[4]Summary!$M18</f>
        <v>31299.840000000062</v>
      </c>
      <c r="BE24" s="19">
        <f t="shared" si="15"/>
        <v>5280.0000000000109</v>
      </c>
      <c r="BF24" s="19">
        <f t="shared" si="16"/>
        <v>220.00000000000045</v>
      </c>
      <c r="BG24" s="19">
        <f t="shared" si="17"/>
        <v>4590.6432000000095</v>
      </c>
      <c r="BH24" s="19">
        <f>[4]Summary!$N18</f>
        <v>4590</v>
      </c>
      <c r="BJ24" s="16">
        <v>15</v>
      </c>
      <c r="BK24" s="17">
        <f t="shared" si="41"/>
        <v>43753</v>
      </c>
      <c r="BL24" s="18">
        <f>VLOOKUP(BK24,'Net_Schedule &amp; Net_Actual'!$A$1:$C$2107,2,0)</f>
        <v>19043.543000000001</v>
      </c>
      <c r="BM24" s="18">
        <f>VLOOKUP(BK24,'Net_Schedule &amp; Net_Actual'!$A$1:$C$2107,3,0)</f>
        <v>18719.418000000001</v>
      </c>
      <c r="BN24" s="19">
        <f>[4]Summary!$O18</f>
        <v>31299.840000000062</v>
      </c>
      <c r="BO24" s="19">
        <f t="shared" si="18"/>
        <v>5280.0000000000109</v>
      </c>
      <c r="BP24" s="19">
        <f t="shared" si="19"/>
        <v>220.00000000000045</v>
      </c>
      <c r="BQ24" s="19">
        <f t="shared" si="20"/>
        <v>4590.6432000000095</v>
      </c>
      <c r="BR24" s="19">
        <f>[4]Summary!$P18</f>
        <v>2871.2099999999987</v>
      </c>
      <c r="BT24" s="16">
        <v>15</v>
      </c>
      <c r="BU24" s="17">
        <f t="shared" si="42"/>
        <v>43784</v>
      </c>
      <c r="BV24" s="18">
        <f>VLOOKUP(BU24,'Net_Schedule &amp; Net_Actual'!$A$1:$C$2107,2,0)</f>
        <v>8784.2270000000008</v>
      </c>
      <c r="BW24" s="18">
        <f>VLOOKUP(BU24,'Net_Schedule &amp; Net_Actual'!$A$1:$C$2107,3,0)</f>
        <v>8496.509</v>
      </c>
      <c r="BX24" s="19">
        <f>[4]Summary!$Q18</f>
        <v>31299.840000000062</v>
      </c>
      <c r="BY24" s="19">
        <f t="shared" si="21"/>
        <v>5280.0000000000109</v>
      </c>
      <c r="BZ24" s="19">
        <f t="shared" si="22"/>
        <v>220.00000000000045</v>
      </c>
      <c r="CA24" s="19">
        <f t="shared" si="23"/>
        <v>4590.6432000000095</v>
      </c>
      <c r="CB24" s="19">
        <f>[4]Summary!$R18</f>
        <v>1288.2499999999995</v>
      </c>
      <c r="CD24" s="16">
        <v>15</v>
      </c>
      <c r="CE24" s="17">
        <f t="shared" si="43"/>
        <v>43814</v>
      </c>
      <c r="CF24" s="18">
        <f>VLOOKUP(CE24,'Net_Schedule &amp; Net_Actual'!$A$1:$C$2107,2,0)</f>
        <v>6309.3540000000003</v>
      </c>
      <c r="CG24" s="18">
        <f>VLOOKUP(CE24,'Net_Schedule &amp; Net_Actual'!$A$1:$C$2107,3,0)</f>
        <v>6195.2</v>
      </c>
      <c r="CH24" s="19">
        <f>[4]Summary!$S18</f>
        <v>31299.840000000062</v>
      </c>
      <c r="CI24" s="19">
        <f t="shared" si="24"/>
        <v>5280.0000000000109</v>
      </c>
      <c r="CJ24" s="19">
        <f t="shared" si="25"/>
        <v>220.00000000000045</v>
      </c>
      <c r="CK24" s="19">
        <f t="shared" si="26"/>
        <v>4590.6432000000095</v>
      </c>
      <c r="CL24" s="19">
        <f>[4]Summary!$T18</f>
        <v>955.82000000000028</v>
      </c>
      <c r="CN24" s="16">
        <v>15</v>
      </c>
      <c r="CO24" s="17">
        <f t="shared" si="44"/>
        <v>43845</v>
      </c>
      <c r="CP24" s="18">
        <f>VLOOKUP(CO24,'Net_Schedule &amp; Net_Actual'!$A$1:$C$2107,2,0)</f>
        <v>5095.6819999999998</v>
      </c>
      <c r="CQ24" s="18">
        <f>VLOOKUP(CO24,'Net_Schedule &amp; Net_Actual'!$A$1:$C$2107,3,0)</f>
        <v>5030.6909999999998</v>
      </c>
      <c r="CR24" s="19">
        <f>[4]Summary!$U18</f>
        <v>31299.840000000062</v>
      </c>
      <c r="CS24" s="19">
        <f t="shared" si="27"/>
        <v>5280.0000000000109</v>
      </c>
      <c r="CT24" s="19">
        <f t="shared" si="28"/>
        <v>220.00000000000045</v>
      </c>
      <c r="CU24" s="19">
        <f t="shared" si="29"/>
        <v>4590.6432000000095</v>
      </c>
      <c r="CV24" s="19">
        <f>[4]Summary!$V18</f>
        <v>760.44500000000016</v>
      </c>
      <c r="CX24" s="16">
        <v>15</v>
      </c>
      <c r="CY24" s="17">
        <f t="shared" si="45"/>
        <v>43876</v>
      </c>
      <c r="CZ24" s="18">
        <f>VLOOKUP(CY24,'Net_Schedule &amp; Net_Actual'!$A$1:$C$2107,2,0)</f>
        <v>5537.1109999999999</v>
      </c>
      <c r="DA24" s="18">
        <f>VLOOKUP(CY24,'Net_Schedule &amp; Net_Actual'!$A$1:$C$2107,3,0)</f>
        <v>5484</v>
      </c>
      <c r="DB24" s="19">
        <f>[4]Summary!$W18</f>
        <v>31299.840000000062</v>
      </c>
      <c r="DC24" s="19">
        <f t="shared" si="46"/>
        <v>5280.0000000000109</v>
      </c>
      <c r="DD24" s="19">
        <f t="shared" si="30"/>
        <v>220.00000000000045</v>
      </c>
      <c r="DE24" s="19">
        <f t="shared" si="31"/>
        <v>4590.6432000000095</v>
      </c>
      <c r="DF24" s="19">
        <f>[4]Summary!$X18</f>
        <v>811.95500000000004</v>
      </c>
      <c r="DH24" s="16">
        <v>15</v>
      </c>
      <c r="DI24" s="17">
        <f t="shared" si="47"/>
        <v>43905</v>
      </c>
      <c r="DJ24" s="18">
        <f>VLOOKUP(DI24,'Net_Schedule &amp; Net_Actual'!$A$1:$C$2107,2,0)</f>
        <v>5197.1369999999997</v>
      </c>
      <c r="DK24" s="18">
        <f>VLOOKUP(DI24,'Net_Schedule &amp; Net_Actual'!$A$1:$C$2107,3,0)</f>
        <v>5121.3819999999996</v>
      </c>
      <c r="DL24" s="19">
        <f>[4]Summary!$Y18</f>
        <v>31299.840000000062</v>
      </c>
      <c r="DM24" s="19">
        <f t="shared" si="32"/>
        <v>5280.0000000000109</v>
      </c>
      <c r="DN24" s="19">
        <f t="shared" si="33"/>
        <v>220.00000000000045</v>
      </c>
      <c r="DO24" s="19">
        <f t="shared" si="34"/>
        <v>4590.6432000000095</v>
      </c>
      <c r="DP24" s="19">
        <f>[4]Summary!$Z18</f>
        <v>892.80500000000086</v>
      </c>
    </row>
    <row r="25" spans="2:120" s="15" customFormat="1" ht="15.95" customHeight="1" x14ac:dyDescent="0.2">
      <c r="B25" s="16">
        <v>16</v>
      </c>
      <c r="C25" s="17">
        <f t="shared" si="35"/>
        <v>43571</v>
      </c>
      <c r="D25" s="18">
        <f>VLOOKUP(C25,'Net_Schedule &amp; Net_Actual'!$A$1:$C$2107,2,0)</f>
        <v>14137.427</v>
      </c>
      <c r="E25" s="18">
        <f>VLOOKUP(C25,'Net_Schedule &amp; Net_Actual'!$A$1:$C$2107,3,0)</f>
        <v>13607.927</v>
      </c>
      <c r="F25" s="19">
        <f>[4]Summary!$C19</f>
        <v>31299.840000000062</v>
      </c>
      <c r="G25" s="19">
        <f t="shared" si="0"/>
        <v>5280.0000000000109</v>
      </c>
      <c r="H25" s="19">
        <f t="shared" si="1"/>
        <v>220.00000000000045</v>
      </c>
      <c r="I25" s="19">
        <f t="shared" si="2"/>
        <v>4590.6432000000095</v>
      </c>
      <c r="J25" s="19">
        <f>[4]Summary!$D19</f>
        <v>2101.0275000000001</v>
      </c>
      <c r="L25" s="16">
        <v>16</v>
      </c>
      <c r="M25" s="17">
        <f t="shared" si="36"/>
        <v>43601</v>
      </c>
      <c r="N25" s="18">
        <f>VLOOKUP(M25,'Net_Schedule &amp; Net_Actual'!$A$1:$C$2107,2,0)</f>
        <v>16474.669000000002</v>
      </c>
      <c r="O25" s="18">
        <f>VLOOKUP(M25,'Net_Schedule &amp; Net_Actual'!$A$1:$C$2107,3,0)</f>
        <v>16029.6</v>
      </c>
      <c r="P25" s="19">
        <f>[4]Summary!$E19</f>
        <v>31299.840000000062</v>
      </c>
      <c r="Q25" s="19">
        <f t="shared" si="3"/>
        <v>5280.0000000000109</v>
      </c>
      <c r="R25" s="19">
        <f t="shared" si="4"/>
        <v>220.00000000000045</v>
      </c>
      <c r="S25" s="19">
        <f t="shared" si="5"/>
        <v>4590.6432000000095</v>
      </c>
      <c r="T25" s="19">
        <f>[4]Summary!$F19</f>
        <v>2451.7450000000017</v>
      </c>
      <c r="V25" s="16">
        <v>16</v>
      </c>
      <c r="W25" s="17">
        <f t="shared" si="37"/>
        <v>43632</v>
      </c>
      <c r="X25" s="18">
        <f>VLOOKUP(W25,'Net_Schedule &amp; Net_Actual'!$A$1:$C$2107,2,0)</f>
        <v>31252.48</v>
      </c>
      <c r="Y25" s="18">
        <f>VLOOKUP(W25,'Net_Schedule &amp; Net_Actual'!$A$1:$C$2107,3,0)</f>
        <v>30992.145</v>
      </c>
      <c r="Z25" s="19">
        <f>[4]Summary!$G19</f>
        <v>31299.840000000062</v>
      </c>
      <c r="AA25" s="19">
        <f t="shared" si="6"/>
        <v>5280.0000000000109</v>
      </c>
      <c r="AB25" s="19">
        <f t="shared" si="7"/>
        <v>220.00000000000045</v>
      </c>
      <c r="AC25" s="19">
        <f t="shared" si="8"/>
        <v>4590.6432000000095</v>
      </c>
      <c r="AD25" s="19">
        <f>[4]Summary!$H19</f>
        <v>4590</v>
      </c>
      <c r="AF25" s="16">
        <v>16</v>
      </c>
      <c r="AG25" s="17">
        <f t="shared" si="38"/>
        <v>43662</v>
      </c>
      <c r="AH25" s="18">
        <f>VLOOKUP(AG25,'Net_Schedule &amp; Net_Actual'!$A$1:$C$2107,2,0)</f>
        <v>31249.936000000002</v>
      </c>
      <c r="AI25" s="18">
        <f>VLOOKUP(AG25,'Net_Schedule &amp; Net_Actual'!$A$1:$C$2107,3,0)</f>
        <v>30757.817999999999</v>
      </c>
      <c r="AJ25" s="19">
        <f>[4]Summary!$I19</f>
        <v>31299.840000000062</v>
      </c>
      <c r="AK25" s="19">
        <f t="shared" si="9"/>
        <v>5280.0000000000109</v>
      </c>
      <c r="AL25" s="19">
        <f t="shared" si="10"/>
        <v>220.00000000000045</v>
      </c>
      <c r="AM25" s="19">
        <f t="shared" si="11"/>
        <v>4590.6432000000095</v>
      </c>
      <c r="AN25" s="19">
        <f>[4]Summary!$J19</f>
        <v>4589.5199999999923</v>
      </c>
      <c r="AP25" s="16">
        <v>16</v>
      </c>
      <c r="AQ25" s="17">
        <f t="shared" si="39"/>
        <v>43693</v>
      </c>
      <c r="AR25" s="18">
        <f>VLOOKUP(AQ25,'Net_Schedule &amp; Net_Actual'!$A$1:$C$2107,2,0)</f>
        <v>19059.108</v>
      </c>
      <c r="AS25" s="18">
        <f>VLOOKUP(AQ25,'Net_Schedule &amp; Net_Actual'!$A$1:$C$2107,3,0)</f>
        <v>19075.345000000001</v>
      </c>
      <c r="AT25" s="19">
        <f>[4]Summary!$K19</f>
        <v>31299.840000000062</v>
      </c>
      <c r="AU25" s="19">
        <f t="shared" si="12"/>
        <v>5280.0000000000109</v>
      </c>
      <c r="AV25" s="19">
        <f t="shared" si="13"/>
        <v>220.00000000000045</v>
      </c>
      <c r="AW25" s="19">
        <f t="shared" si="14"/>
        <v>4590.6432000000095</v>
      </c>
      <c r="AX25" s="19">
        <f>[4]Summary!$L19</f>
        <v>2797.9199999999987</v>
      </c>
      <c r="AZ25" s="16">
        <v>16</v>
      </c>
      <c r="BA25" s="17">
        <f t="shared" si="40"/>
        <v>43724</v>
      </c>
      <c r="BB25" s="18">
        <f>VLOOKUP(BA25,'Net_Schedule &amp; Net_Actual'!$A$1:$C$2107,2,0)</f>
        <v>31049.718000000001</v>
      </c>
      <c r="BC25" s="18">
        <f>VLOOKUP(BA25,'Net_Schedule &amp; Net_Actual'!$A$1:$C$2107,3,0)</f>
        <v>31108</v>
      </c>
      <c r="BD25" s="19">
        <f>[4]Summary!$M19</f>
        <v>31299.840000000062</v>
      </c>
      <c r="BE25" s="19">
        <f t="shared" si="15"/>
        <v>5280.0000000000109</v>
      </c>
      <c r="BF25" s="19">
        <f t="shared" si="16"/>
        <v>220.00000000000045</v>
      </c>
      <c r="BG25" s="19">
        <f t="shared" si="17"/>
        <v>4590.6432000000095</v>
      </c>
      <c r="BH25" s="19">
        <f>[4]Summary!$N19</f>
        <v>4589.5199999999923</v>
      </c>
      <c r="BJ25" s="16">
        <v>16</v>
      </c>
      <c r="BK25" s="17">
        <f t="shared" si="41"/>
        <v>43754</v>
      </c>
      <c r="BL25" s="18">
        <f>VLOOKUP(BK25,'Net_Schedule &amp; Net_Actual'!$A$1:$C$2107,2,0)</f>
        <v>16524.198</v>
      </c>
      <c r="BM25" s="18">
        <f>VLOOKUP(BK25,'Net_Schedule &amp; Net_Actual'!$A$1:$C$2107,3,0)</f>
        <v>16131.563</v>
      </c>
      <c r="BN25" s="19">
        <f>[4]Summary!$O19</f>
        <v>31299.840000000062</v>
      </c>
      <c r="BO25" s="19">
        <f t="shared" si="18"/>
        <v>5280.0000000000109</v>
      </c>
      <c r="BP25" s="19">
        <f t="shared" si="19"/>
        <v>220.00000000000045</v>
      </c>
      <c r="BQ25" s="19">
        <f t="shared" si="20"/>
        <v>4590.6432000000095</v>
      </c>
      <c r="BR25" s="19">
        <f>[4]Summary!$P19</f>
        <v>2424.1000000000008</v>
      </c>
      <c r="BT25" s="16">
        <v>16</v>
      </c>
      <c r="BU25" s="17">
        <f t="shared" si="42"/>
        <v>43785</v>
      </c>
      <c r="BV25" s="18">
        <f>VLOOKUP(BU25,'Net_Schedule &amp; Net_Actual'!$A$1:$C$2107,2,0)</f>
        <v>8991.7720000000008</v>
      </c>
      <c r="BW25" s="18">
        <f>VLOOKUP(BU25,'Net_Schedule &amp; Net_Actual'!$A$1:$C$2107,3,0)</f>
        <v>8789.3089999999993</v>
      </c>
      <c r="BX25" s="19">
        <f>[4]Summary!$Q19</f>
        <v>31299.840000000062</v>
      </c>
      <c r="BY25" s="19">
        <f t="shared" si="21"/>
        <v>5280.0000000000109</v>
      </c>
      <c r="BZ25" s="19">
        <f t="shared" si="22"/>
        <v>220.00000000000045</v>
      </c>
      <c r="CA25" s="19">
        <f t="shared" si="23"/>
        <v>4590.6432000000095</v>
      </c>
      <c r="CB25" s="19">
        <f>[4]Summary!$R19</f>
        <v>1337.6874999999989</v>
      </c>
      <c r="CD25" s="16">
        <v>16</v>
      </c>
      <c r="CE25" s="17">
        <f t="shared" si="43"/>
        <v>43815</v>
      </c>
      <c r="CF25" s="18">
        <f>VLOOKUP(CE25,'Net_Schedule &amp; Net_Actual'!$A$1:$C$2107,2,0)</f>
        <v>6536.2439999999997</v>
      </c>
      <c r="CG25" s="18">
        <f>VLOOKUP(CE25,'Net_Schedule &amp; Net_Actual'!$A$1:$C$2107,3,0)</f>
        <v>6435.8540000000003</v>
      </c>
      <c r="CH25" s="19">
        <f>[4]Summary!$S19</f>
        <v>31299.840000000062</v>
      </c>
      <c r="CI25" s="19">
        <f t="shared" si="24"/>
        <v>5280.0000000000109</v>
      </c>
      <c r="CJ25" s="19">
        <f t="shared" si="25"/>
        <v>220.00000000000045</v>
      </c>
      <c r="CK25" s="19">
        <f t="shared" si="26"/>
        <v>4590.6432000000095</v>
      </c>
      <c r="CL25" s="19">
        <f>[4]Summary!$T19</f>
        <v>958.54000000000065</v>
      </c>
      <c r="CN25" s="16">
        <v>16</v>
      </c>
      <c r="CO25" s="17">
        <f t="shared" si="44"/>
        <v>43846</v>
      </c>
      <c r="CP25" s="18">
        <f>VLOOKUP(CO25,'Net_Schedule &amp; Net_Actual'!$A$1:$C$2107,2,0)</f>
        <v>4971.777</v>
      </c>
      <c r="CQ25" s="18">
        <f>VLOOKUP(CO25,'Net_Schedule &amp; Net_Actual'!$A$1:$C$2107,3,0)</f>
        <v>4898.1819999999998</v>
      </c>
      <c r="CR25" s="19">
        <f>[4]Summary!$U19</f>
        <v>31299.840000000062</v>
      </c>
      <c r="CS25" s="19">
        <f t="shared" si="27"/>
        <v>5280.0000000000109</v>
      </c>
      <c r="CT25" s="19">
        <f t="shared" si="28"/>
        <v>220.00000000000045</v>
      </c>
      <c r="CU25" s="19">
        <f t="shared" si="29"/>
        <v>4590.6432000000095</v>
      </c>
      <c r="CV25" s="19">
        <f>[4]Summary!$V19</f>
        <v>758.71500000000071</v>
      </c>
      <c r="CX25" s="16">
        <v>16</v>
      </c>
      <c r="CY25" s="17">
        <f t="shared" si="45"/>
        <v>43877</v>
      </c>
      <c r="CZ25" s="18">
        <f>VLOOKUP(CY25,'Net_Schedule &amp; Net_Actual'!$A$1:$C$2107,2,0)</f>
        <v>5337.9129999999996</v>
      </c>
      <c r="DA25" s="18">
        <f>VLOOKUP(CY25,'Net_Schedule &amp; Net_Actual'!$A$1:$C$2107,3,0)</f>
        <v>5355.2</v>
      </c>
      <c r="DB25" s="19">
        <f>[4]Summary!$W19</f>
        <v>31299.840000000062</v>
      </c>
      <c r="DC25" s="19">
        <f t="shared" si="46"/>
        <v>5280.0000000000109</v>
      </c>
      <c r="DD25" s="19">
        <f t="shared" si="30"/>
        <v>220.00000000000045</v>
      </c>
      <c r="DE25" s="19">
        <f t="shared" si="31"/>
        <v>4590.6432000000095</v>
      </c>
      <c r="DF25" s="19">
        <f>[4]Summary!$X19</f>
        <v>782.74750000000006</v>
      </c>
      <c r="DH25" s="16">
        <v>16</v>
      </c>
      <c r="DI25" s="17">
        <f t="shared" si="47"/>
        <v>43906</v>
      </c>
      <c r="DJ25" s="18">
        <f>VLOOKUP(DI25,'Net_Schedule &amp; Net_Actual'!$A$1:$C$2107,2,0)</f>
        <v>5783.1270000000004</v>
      </c>
      <c r="DK25" s="18">
        <f>VLOOKUP(DI25,'Net_Schedule &amp; Net_Actual'!$A$1:$C$2107,3,0)</f>
        <v>5735.3450000000003</v>
      </c>
      <c r="DL25" s="19">
        <f>[4]Summary!$Y19</f>
        <v>31299.840000000062</v>
      </c>
      <c r="DM25" s="19">
        <f t="shared" si="32"/>
        <v>5280.0000000000109</v>
      </c>
      <c r="DN25" s="19">
        <f t="shared" si="33"/>
        <v>220.00000000000045</v>
      </c>
      <c r="DO25" s="19">
        <f t="shared" si="34"/>
        <v>4590.6432000000095</v>
      </c>
      <c r="DP25" s="19">
        <f>[4]Summary!$Z19</f>
        <v>963.7049999999997</v>
      </c>
    </row>
    <row r="26" spans="2:120" s="15" customFormat="1" ht="15.95" customHeight="1" x14ac:dyDescent="0.2">
      <c r="B26" s="16">
        <v>17</v>
      </c>
      <c r="C26" s="17">
        <f t="shared" si="35"/>
        <v>43572</v>
      </c>
      <c r="D26" s="18">
        <f>VLOOKUP(C26,'Net_Schedule &amp; Net_Actual'!$A$1:$C$2107,2,0)</f>
        <v>16881.657999999999</v>
      </c>
      <c r="E26" s="18">
        <f>VLOOKUP(C26,'Net_Schedule &amp; Net_Actual'!$A$1:$C$2107,3,0)</f>
        <v>16843.781999999999</v>
      </c>
      <c r="F26" s="19">
        <f>[4]Summary!$C20</f>
        <v>31299.840000000062</v>
      </c>
      <c r="G26" s="19">
        <f t="shared" si="0"/>
        <v>5280.0000000000109</v>
      </c>
      <c r="H26" s="19">
        <f t="shared" si="1"/>
        <v>220.00000000000045</v>
      </c>
      <c r="I26" s="19">
        <f t="shared" si="2"/>
        <v>4590.6432000000095</v>
      </c>
      <c r="J26" s="19">
        <f>[4]Summary!$D20</f>
        <v>2068.8599999999992</v>
      </c>
      <c r="L26" s="16">
        <v>17</v>
      </c>
      <c r="M26" s="17">
        <f t="shared" si="36"/>
        <v>43602</v>
      </c>
      <c r="N26" s="18">
        <f>VLOOKUP(M26,'Net_Schedule &amp; Net_Actual'!$A$1:$C$2107,2,0)</f>
        <v>15482.243</v>
      </c>
      <c r="O26" s="18">
        <f>VLOOKUP(M26,'Net_Schedule &amp; Net_Actual'!$A$1:$C$2107,3,0)</f>
        <v>15106.691000000001</v>
      </c>
      <c r="P26" s="19">
        <f>[4]Summary!$E20</f>
        <v>31299.840000000062</v>
      </c>
      <c r="Q26" s="19">
        <f t="shared" si="3"/>
        <v>5280.0000000000109</v>
      </c>
      <c r="R26" s="19">
        <f t="shared" si="4"/>
        <v>220.00000000000045</v>
      </c>
      <c r="S26" s="19">
        <f t="shared" si="5"/>
        <v>4590.6432000000095</v>
      </c>
      <c r="T26" s="19">
        <f>[4]Summary!$F20</f>
        <v>2345.1000000000022</v>
      </c>
      <c r="V26" s="16">
        <v>17</v>
      </c>
      <c r="W26" s="17">
        <f t="shared" si="37"/>
        <v>43633</v>
      </c>
      <c r="X26" s="18">
        <f>VLOOKUP(W26,'Net_Schedule &amp; Net_Actual'!$A$1:$C$2107,2,0)</f>
        <v>28402.026000000002</v>
      </c>
      <c r="Y26" s="18">
        <f>VLOOKUP(W26,'Net_Schedule &amp; Net_Actual'!$A$1:$C$2107,3,0)</f>
        <v>17587.418000000001</v>
      </c>
      <c r="Z26" s="19">
        <f>[4]Summary!$G20</f>
        <v>31299.840000000062</v>
      </c>
      <c r="AA26" s="19">
        <f>3025</f>
        <v>3025</v>
      </c>
      <c r="AB26" s="19">
        <f t="shared" si="7"/>
        <v>126.04166666666667</v>
      </c>
      <c r="AC26" s="19">
        <f t="shared" si="8"/>
        <v>2630.056</v>
      </c>
      <c r="AD26" s="19">
        <f>AA26*(1-0.12)</f>
        <v>2662</v>
      </c>
      <c r="AF26" s="16">
        <v>17</v>
      </c>
      <c r="AG26" s="17">
        <f t="shared" si="38"/>
        <v>43663</v>
      </c>
      <c r="AH26" s="18">
        <f>VLOOKUP(AG26,'Net_Schedule &amp; Net_Actual'!$A$1:$C$2107,2,0)</f>
        <v>30876.946</v>
      </c>
      <c r="AI26" s="18">
        <f>VLOOKUP(AG26,'Net_Schedule &amp; Net_Actual'!$A$1:$C$2107,3,0)</f>
        <v>30936.145</v>
      </c>
      <c r="AJ26" s="19">
        <f>[4]Summary!$I20</f>
        <v>31299.840000000062</v>
      </c>
      <c r="AK26" s="19">
        <f t="shared" si="9"/>
        <v>5280.0000000000109</v>
      </c>
      <c r="AL26" s="19">
        <f t="shared" si="10"/>
        <v>220.00000000000045</v>
      </c>
      <c r="AM26" s="19">
        <f t="shared" si="11"/>
        <v>4590.6432000000095</v>
      </c>
      <c r="AN26" s="19">
        <f>[4]Summary!$J20</f>
        <v>4589.5199999999923</v>
      </c>
      <c r="AP26" s="16">
        <v>17</v>
      </c>
      <c r="AQ26" s="17">
        <f t="shared" si="39"/>
        <v>43694</v>
      </c>
      <c r="AR26" s="18">
        <f>VLOOKUP(AQ26,'Net_Schedule &amp; Net_Actual'!$A$1:$C$2107,2,0)</f>
        <v>19077.909</v>
      </c>
      <c r="AS26" s="18">
        <f>VLOOKUP(AQ26,'Net_Schedule &amp; Net_Actual'!$A$1:$C$2107,3,0)</f>
        <v>19109.599999999999</v>
      </c>
      <c r="AT26" s="19">
        <f>[4]Summary!$K20</f>
        <v>31299.840000000062</v>
      </c>
      <c r="AU26" s="19">
        <f t="shared" si="12"/>
        <v>5280.0000000000109</v>
      </c>
      <c r="AV26" s="19">
        <f t="shared" si="13"/>
        <v>220.00000000000045</v>
      </c>
      <c r="AW26" s="19">
        <f t="shared" si="14"/>
        <v>4590.6432000000095</v>
      </c>
      <c r="AX26" s="19">
        <f>[4]Summary!$L20</f>
        <v>2797.9199999999987</v>
      </c>
      <c r="AZ26" s="16">
        <v>17</v>
      </c>
      <c r="BA26" s="17">
        <f t="shared" si="40"/>
        <v>43725</v>
      </c>
      <c r="BB26" s="18">
        <f>VLOOKUP(BA26,'Net_Schedule &amp; Net_Actual'!$A$1:$C$2107,2,0)</f>
        <v>30208.995999999999</v>
      </c>
      <c r="BC26" s="18">
        <f>VLOOKUP(BA26,'Net_Schedule &amp; Net_Actual'!$A$1:$C$2107,3,0)</f>
        <v>31032.726999999999</v>
      </c>
      <c r="BD26" s="19">
        <f>[4]Summary!$M20</f>
        <v>31299.840000000062</v>
      </c>
      <c r="BE26" s="19">
        <f t="shared" si="15"/>
        <v>5280.0000000000109</v>
      </c>
      <c r="BF26" s="19">
        <f t="shared" si="16"/>
        <v>220.00000000000045</v>
      </c>
      <c r="BG26" s="19">
        <f t="shared" si="17"/>
        <v>4590.6432000000095</v>
      </c>
      <c r="BH26" s="19">
        <f>[4]Summary!$N20</f>
        <v>4589.5199999999923</v>
      </c>
      <c r="BJ26" s="16">
        <v>17</v>
      </c>
      <c r="BK26" s="17">
        <f t="shared" si="41"/>
        <v>43755</v>
      </c>
      <c r="BL26" s="18">
        <f>VLOOKUP(BK26,'Net_Schedule &amp; Net_Actual'!$A$1:$C$2107,2,0)</f>
        <v>15736.049000000001</v>
      </c>
      <c r="BM26" s="18">
        <f>VLOOKUP(BK26,'Net_Schedule &amp; Net_Actual'!$A$1:$C$2107,3,0)</f>
        <v>15551.781999999999</v>
      </c>
      <c r="BN26" s="19">
        <f>[4]Summary!$O20</f>
        <v>31299.840000000062</v>
      </c>
      <c r="BO26" s="19">
        <f t="shared" si="18"/>
        <v>5280.0000000000109</v>
      </c>
      <c r="BP26" s="19">
        <f t="shared" si="19"/>
        <v>220.00000000000045</v>
      </c>
      <c r="BQ26" s="19">
        <f t="shared" si="20"/>
        <v>4590.6432000000095</v>
      </c>
      <c r="BR26" s="19">
        <f>[4]Summary!$P20</f>
        <v>2451.9024999999979</v>
      </c>
      <c r="BT26" s="16">
        <v>17</v>
      </c>
      <c r="BU26" s="17">
        <f t="shared" si="42"/>
        <v>43786</v>
      </c>
      <c r="BV26" s="18">
        <f>VLOOKUP(BU26,'Net_Schedule &amp; Net_Actual'!$A$1:$C$2107,2,0)</f>
        <v>8360.0159999999996</v>
      </c>
      <c r="BW26" s="18">
        <f>VLOOKUP(BU26,'Net_Schedule &amp; Net_Actual'!$A$1:$C$2107,3,0)</f>
        <v>8165.0910000000003</v>
      </c>
      <c r="BX26" s="19">
        <f>[4]Summary!$Q20</f>
        <v>31299.840000000062</v>
      </c>
      <c r="BY26" s="19">
        <f t="shared" si="21"/>
        <v>5280.0000000000109</v>
      </c>
      <c r="BZ26" s="19">
        <f t="shared" si="22"/>
        <v>220.00000000000045</v>
      </c>
      <c r="CA26" s="19">
        <f t="shared" si="23"/>
        <v>4590.6432000000095</v>
      </c>
      <c r="CB26" s="19">
        <f>[4]Summary!$R20</f>
        <v>1250.9099999999989</v>
      </c>
      <c r="CD26" s="16">
        <v>17</v>
      </c>
      <c r="CE26" s="17">
        <f t="shared" si="43"/>
        <v>43816</v>
      </c>
      <c r="CF26" s="18">
        <f>VLOOKUP(CE26,'Net_Schedule &amp; Net_Actual'!$A$1:$C$2107,2,0)</f>
        <v>6292.05</v>
      </c>
      <c r="CG26" s="18">
        <f>VLOOKUP(CE26,'Net_Schedule &amp; Net_Actual'!$A$1:$C$2107,3,0)</f>
        <v>6322.1090000000004</v>
      </c>
      <c r="CH26" s="19">
        <f>[4]Summary!$S20</f>
        <v>31299.840000000062</v>
      </c>
      <c r="CI26" s="19">
        <f t="shared" si="24"/>
        <v>5280.0000000000109</v>
      </c>
      <c r="CJ26" s="19">
        <f t="shared" si="25"/>
        <v>220.00000000000045</v>
      </c>
      <c r="CK26" s="19">
        <f t="shared" si="26"/>
        <v>4590.6432000000095</v>
      </c>
      <c r="CL26" s="19">
        <f>[4]Summary!$T20</f>
        <v>931.8325000000001</v>
      </c>
      <c r="CN26" s="16">
        <v>17</v>
      </c>
      <c r="CO26" s="17">
        <f t="shared" si="44"/>
        <v>43847</v>
      </c>
      <c r="CP26" s="18">
        <f>VLOOKUP(CO26,'Net_Schedule &amp; Net_Actual'!$A$1:$C$2107,2,0)</f>
        <v>5183.8509999999997</v>
      </c>
      <c r="CQ26" s="18">
        <f>VLOOKUP(CO26,'Net_Schedule &amp; Net_Actual'!$A$1:$C$2107,3,0)</f>
        <v>5208.1450000000004</v>
      </c>
      <c r="CR26" s="19">
        <f>[4]Summary!$U20</f>
        <v>31299.840000000062</v>
      </c>
      <c r="CS26" s="19">
        <f t="shared" si="27"/>
        <v>5280.0000000000109</v>
      </c>
      <c r="CT26" s="19">
        <f t="shared" si="28"/>
        <v>220.00000000000045</v>
      </c>
      <c r="CU26" s="19">
        <f t="shared" si="29"/>
        <v>4590.6432000000095</v>
      </c>
      <c r="CV26" s="19">
        <f>[4]Summary!$V20</f>
        <v>773.26500000000021</v>
      </c>
      <c r="CX26" s="16">
        <v>17</v>
      </c>
      <c r="CY26" s="17">
        <f t="shared" si="45"/>
        <v>43878</v>
      </c>
      <c r="CZ26" s="18">
        <f>VLOOKUP(CY26,'Net_Schedule &amp; Net_Actual'!$A$1:$C$2107,2,0)</f>
        <v>5662.3469999999998</v>
      </c>
      <c r="DA26" s="18">
        <f>VLOOKUP(CY26,'Net_Schedule &amp; Net_Actual'!$A$1:$C$2107,3,0)</f>
        <v>5666.5450000000001</v>
      </c>
      <c r="DB26" s="19">
        <f>[4]Summary!$W20</f>
        <v>31299.840000000062</v>
      </c>
      <c r="DC26" s="19">
        <f t="shared" si="46"/>
        <v>5280.0000000000109</v>
      </c>
      <c r="DD26" s="19">
        <f t="shared" si="30"/>
        <v>220.00000000000045</v>
      </c>
      <c r="DE26" s="19">
        <f t="shared" si="31"/>
        <v>4590.6432000000095</v>
      </c>
      <c r="DF26" s="19">
        <f>[4]Summary!$X20</f>
        <v>830.3949999999985</v>
      </c>
      <c r="DH26" s="16">
        <v>17</v>
      </c>
      <c r="DI26" s="17">
        <f t="shared" si="47"/>
        <v>43907</v>
      </c>
      <c r="DJ26" s="18">
        <f>VLOOKUP(DI26,'Net_Schedule &amp; Net_Actual'!$A$1:$C$2107,2,0)</f>
        <v>5450.1710000000003</v>
      </c>
      <c r="DK26" s="18">
        <f>VLOOKUP(DI26,'Net_Schedule &amp; Net_Actual'!$A$1:$C$2107,3,0)</f>
        <v>5383.2730000000001</v>
      </c>
      <c r="DL26" s="19">
        <f>[4]Summary!$Y20</f>
        <v>31299.840000000062</v>
      </c>
      <c r="DM26" s="19">
        <f t="shared" si="32"/>
        <v>5280.0000000000109</v>
      </c>
      <c r="DN26" s="19">
        <f t="shared" si="33"/>
        <v>220.00000000000045</v>
      </c>
      <c r="DO26" s="19">
        <f t="shared" si="34"/>
        <v>4590.6432000000095</v>
      </c>
      <c r="DP26" s="19">
        <f>[4]Summary!$Z20</f>
        <v>908.22749999999985</v>
      </c>
    </row>
    <row r="27" spans="2:120" s="15" customFormat="1" ht="15.95" customHeight="1" x14ac:dyDescent="0.2">
      <c r="B27" s="16">
        <v>18</v>
      </c>
      <c r="C27" s="17">
        <f t="shared" si="35"/>
        <v>43573</v>
      </c>
      <c r="D27" s="18">
        <f>VLOOKUP(C27,'Net_Schedule &amp; Net_Actual'!$A$1:$C$2107,2,0)</f>
        <v>18425.53</v>
      </c>
      <c r="E27" s="18">
        <f>VLOOKUP(C27,'Net_Schedule &amp; Net_Actual'!$A$1:$C$2107,3,0)</f>
        <v>17888.653999999999</v>
      </c>
      <c r="F27" s="19">
        <f>[4]Summary!$C21</f>
        <v>31299.840000000062</v>
      </c>
      <c r="G27" s="19">
        <f t="shared" si="0"/>
        <v>5280.0000000000109</v>
      </c>
      <c r="H27" s="19">
        <f t="shared" si="1"/>
        <v>220.00000000000045</v>
      </c>
      <c r="I27" s="19">
        <f t="shared" si="2"/>
        <v>4590.6432000000095</v>
      </c>
      <c r="J27" s="19">
        <f>[4]Summary!$D21</f>
        <v>2758.9699999999993</v>
      </c>
      <c r="L27" s="16">
        <v>18</v>
      </c>
      <c r="M27" s="17">
        <f t="shared" si="36"/>
        <v>43603</v>
      </c>
      <c r="N27" s="18">
        <f>VLOOKUP(M27,'Net_Schedule &amp; Net_Actual'!$A$1:$C$2107,2,0)</f>
        <v>16223.175999999999</v>
      </c>
      <c r="O27" s="18">
        <f>VLOOKUP(M27,'Net_Schedule &amp; Net_Actual'!$A$1:$C$2107,3,0)</f>
        <v>16686.762999999999</v>
      </c>
      <c r="P27" s="19">
        <f>[4]Summary!$E21</f>
        <v>31299.840000000062</v>
      </c>
      <c r="Q27" s="19">
        <f t="shared" si="3"/>
        <v>5280.0000000000109</v>
      </c>
      <c r="R27" s="19">
        <f t="shared" si="4"/>
        <v>220.00000000000045</v>
      </c>
      <c r="S27" s="19">
        <f t="shared" si="5"/>
        <v>4590.6432000000095</v>
      </c>
      <c r="T27" s="19">
        <f>[4]Summary!$F21</f>
        <v>2280.8000000000015</v>
      </c>
      <c r="V27" s="16">
        <v>18</v>
      </c>
      <c r="W27" s="17">
        <f t="shared" si="37"/>
        <v>43634</v>
      </c>
      <c r="X27" s="18">
        <f>VLOOKUP(W27,'Net_Schedule &amp; Net_Actual'!$A$1:$C$2107,2,0)</f>
        <v>27367.108</v>
      </c>
      <c r="Y27" s="18">
        <f>VLOOKUP(W27,'Net_Schedule &amp; Net_Actual'!$A$1:$C$2107,3,0)</f>
        <v>13785.745000000001</v>
      </c>
      <c r="Z27" s="19">
        <f>[4]Summary!$G21</f>
        <v>31299.840000000062</v>
      </c>
      <c r="AA27" s="19">
        <f t="shared" si="6"/>
        <v>5280.0000000000109</v>
      </c>
      <c r="AB27" s="19">
        <f t="shared" si="7"/>
        <v>220.00000000000045</v>
      </c>
      <c r="AC27" s="19">
        <f t="shared" si="8"/>
        <v>4590.6432000000095</v>
      </c>
      <c r="AD27" s="19">
        <f>[4]Summary!$H21</f>
        <v>4590</v>
      </c>
      <c r="AF27" s="16">
        <v>18</v>
      </c>
      <c r="AG27" s="17">
        <f t="shared" si="38"/>
        <v>43664</v>
      </c>
      <c r="AH27" s="18">
        <f>VLOOKUP(AG27,'Net_Schedule &amp; Net_Actual'!$A$1:$C$2107,2,0)</f>
        <v>30538.85</v>
      </c>
      <c r="AI27" s="18">
        <f>VLOOKUP(AG27,'Net_Schedule &amp; Net_Actual'!$A$1:$C$2107,3,0)</f>
        <v>30563.054</v>
      </c>
      <c r="AJ27" s="19">
        <f>[4]Summary!$I21</f>
        <v>31299.840000000062</v>
      </c>
      <c r="AK27" s="19">
        <f t="shared" si="9"/>
        <v>5280.0000000000109</v>
      </c>
      <c r="AL27" s="19">
        <f t="shared" si="10"/>
        <v>220.00000000000045</v>
      </c>
      <c r="AM27" s="19">
        <f t="shared" si="11"/>
        <v>4590.6432000000095</v>
      </c>
      <c r="AN27" s="19">
        <f>[4]Summary!$J21</f>
        <v>4478.5049999999928</v>
      </c>
      <c r="AP27" s="16">
        <v>18</v>
      </c>
      <c r="AQ27" s="17">
        <f t="shared" si="39"/>
        <v>43695</v>
      </c>
      <c r="AR27" s="18">
        <f>VLOOKUP(AQ27,'Net_Schedule &amp; Net_Actual'!$A$1:$C$2107,2,0)</f>
        <v>19077.909</v>
      </c>
      <c r="AS27" s="18">
        <f>VLOOKUP(AQ27,'Net_Schedule &amp; Net_Actual'!$A$1:$C$2107,3,0)</f>
        <v>19114.182000000001</v>
      </c>
      <c r="AT27" s="19">
        <f>[4]Summary!$K21</f>
        <v>31299.840000000062</v>
      </c>
      <c r="AU27" s="19">
        <f t="shared" si="12"/>
        <v>5280.0000000000109</v>
      </c>
      <c r="AV27" s="19">
        <f t="shared" si="13"/>
        <v>220.00000000000045</v>
      </c>
      <c r="AW27" s="19">
        <f t="shared" si="14"/>
        <v>4590.6432000000095</v>
      </c>
      <c r="AX27" s="19">
        <f>[4]Summary!$L21</f>
        <v>2797.9199999999987</v>
      </c>
      <c r="AZ27" s="16">
        <v>18</v>
      </c>
      <c r="BA27" s="17">
        <f t="shared" si="40"/>
        <v>43726</v>
      </c>
      <c r="BB27" s="18">
        <f>VLOOKUP(BA27,'Net_Schedule &amp; Net_Actual'!$A$1:$C$2107,2,0)</f>
        <v>18012.618999999999</v>
      </c>
      <c r="BC27" s="18">
        <f>VLOOKUP(BA27,'Net_Schedule &amp; Net_Actual'!$A$1:$C$2107,3,0)</f>
        <v>18432</v>
      </c>
      <c r="BD27" s="19">
        <f>[4]Summary!$M21</f>
        <v>31299.840000000062</v>
      </c>
      <c r="BE27" s="19">
        <f t="shared" si="15"/>
        <v>5280.0000000000109</v>
      </c>
      <c r="BF27" s="19">
        <f t="shared" si="16"/>
        <v>220.00000000000045</v>
      </c>
      <c r="BG27" s="19">
        <f t="shared" si="17"/>
        <v>4590.6432000000095</v>
      </c>
      <c r="BH27" s="19">
        <f>[4]Summary!$N21</f>
        <v>2703.7199999999966</v>
      </c>
      <c r="BJ27" s="16">
        <v>18</v>
      </c>
      <c r="BK27" s="17">
        <f t="shared" si="41"/>
        <v>43756</v>
      </c>
      <c r="BL27" s="18">
        <f>VLOOKUP(BK27,'Net_Schedule &amp; Net_Actual'!$A$1:$C$2107,2,0)</f>
        <v>15884.287</v>
      </c>
      <c r="BM27" s="18">
        <f>VLOOKUP(BK27,'Net_Schedule &amp; Net_Actual'!$A$1:$C$2107,3,0)</f>
        <v>15576.871999999999</v>
      </c>
      <c r="BN27" s="19">
        <f>[4]Summary!$O21</f>
        <v>31299.840000000062</v>
      </c>
      <c r="BO27" s="19">
        <f t="shared" si="18"/>
        <v>5280.0000000000109</v>
      </c>
      <c r="BP27" s="19">
        <f t="shared" si="19"/>
        <v>220.00000000000045</v>
      </c>
      <c r="BQ27" s="19">
        <f t="shared" si="20"/>
        <v>4590.6432000000095</v>
      </c>
      <c r="BR27" s="19">
        <f>[4]Summary!$P21</f>
        <v>2329.4324999999981</v>
      </c>
      <c r="BT27" s="16">
        <v>18</v>
      </c>
      <c r="BU27" s="17">
        <f t="shared" si="42"/>
        <v>43787</v>
      </c>
      <c r="BV27" s="18">
        <f>VLOOKUP(BU27,'Net_Schedule &amp; Net_Actual'!$A$1:$C$2107,2,0)</f>
        <v>8780.6200000000008</v>
      </c>
      <c r="BW27" s="18">
        <f>VLOOKUP(BU27,'Net_Schedule &amp; Net_Actual'!$A$1:$C$2107,3,0)</f>
        <v>8668.7999999999993</v>
      </c>
      <c r="BX27" s="19">
        <f>[4]Summary!$Q21</f>
        <v>31299.840000000062</v>
      </c>
      <c r="BY27" s="19">
        <f t="shared" si="21"/>
        <v>5280.0000000000109</v>
      </c>
      <c r="BZ27" s="19">
        <f t="shared" si="22"/>
        <v>220.00000000000045</v>
      </c>
      <c r="CA27" s="19">
        <f t="shared" si="23"/>
        <v>4590.6432000000095</v>
      </c>
      <c r="CB27" s="19">
        <f>[4]Summary!$R21</f>
        <v>1287.7274999999991</v>
      </c>
      <c r="CD27" s="16">
        <v>18</v>
      </c>
      <c r="CE27" s="17">
        <f t="shared" si="43"/>
        <v>43817</v>
      </c>
      <c r="CF27" s="18">
        <f>VLOOKUP(CE27,'Net_Schedule &amp; Net_Actual'!$A$1:$C$2107,2,0)</f>
        <v>6088.9759999999997</v>
      </c>
      <c r="CG27" s="18">
        <f>VLOOKUP(CE27,'Net_Schedule &amp; Net_Actual'!$A$1:$C$2107,3,0)</f>
        <v>6097.2359999999999</v>
      </c>
      <c r="CH27" s="19">
        <f>[4]Summary!$S21</f>
        <v>31299.840000000062</v>
      </c>
      <c r="CI27" s="19">
        <f t="shared" si="24"/>
        <v>5280.0000000000109</v>
      </c>
      <c r="CJ27" s="19">
        <f t="shared" si="25"/>
        <v>220.00000000000045</v>
      </c>
      <c r="CK27" s="19">
        <f t="shared" si="26"/>
        <v>4590.6432000000095</v>
      </c>
      <c r="CL27" s="19">
        <f>[4]Summary!$T21</f>
        <v>854.41500000000019</v>
      </c>
      <c r="CN27" s="16">
        <v>18</v>
      </c>
      <c r="CO27" s="17">
        <f t="shared" si="44"/>
        <v>43848</v>
      </c>
      <c r="CP27" s="18">
        <f>VLOOKUP(CO27,'Net_Schedule &amp; Net_Actual'!$A$1:$C$2107,2,0)</f>
        <v>4935.8289999999997</v>
      </c>
      <c r="CQ27" s="18">
        <f>VLOOKUP(CO27,'Net_Schedule &amp; Net_Actual'!$A$1:$C$2107,3,0)</f>
        <v>4918.9089999999997</v>
      </c>
      <c r="CR27" s="19">
        <f>[4]Summary!$U21</f>
        <v>31299.840000000062</v>
      </c>
      <c r="CS27" s="19">
        <f t="shared" si="27"/>
        <v>5280.0000000000109</v>
      </c>
      <c r="CT27" s="19">
        <f t="shared" si="28"/>
        <v>220.00000000000045</v>
      </c>
      <c r="CU27" s="19">
        <f t="shared" si="29"/>
        <v>4590.6432000000095</v>
      </c>
      <c r="CV27" s="19">
        <f>[4]Summary!$V21</f>
        <v>727.21500000000026</v>
      </c>
      <c r="CX27" s="16">
        <v>18</v>
      </c>
      <c r="CY27" s="17">
        <f t="shared" si="45"/>
        <v>43879</v>
      </c>
      <c r="CZ27" s="18">
        <f>VLOOKUP(CY27,'Net_Schedule &amp; Net_Actual'!$A$1:$C$2107,2,0)</f>
        <v>5558.17</v>
      </c>
      <c r="DA27" s="18">
        <f>VLOOKUP(CY27,'Net_Schedule &amp; Net_Actual'!$A$1:$C$2107,3,0)</f>
        <v>5572.6540000000005</v>
      </c>
      <c r="DB27" s="19">
        <f>[4]Summary!$W21</f>
        <v>31299.840000000062</v>
      </c>
      <c r="DC27" s="19">
        <f t="shared" si="46"/>
        <v>5280.0000000000109</v>
      </c>
      <c r="DD27" s="19">
        <f t="shared" si="30"/>
        <v>220.00000000000045</v>
      </c>
      <c r="DE27" s="19">
        <f t="shared" si="31"/>
        <v>4590.6432000000095</v>
      </c>
      <c r="DF27" s="19">
        <f>[4]Summary!$X21</f>
        <v>815.10249999999849</v>
      </c>
      <c r="DH27" s="16">
        <v>18</v>
      </c>
      <c r="DI27" s="17">
        <f t="shared" si="47"/>
        <v>43908</v>
      </c>
      <c r="DJ27" s="18">
        <f>VLOOKUP(DI27,'Net_Schedule &amp; Net_Actual'!$A$1:$C$2107,2,0)</f>
        <v>5014.625</v>
      </c>
      <c r="DK27" s="18">
        <f>VLOOKUP(DI27,'Net_Schedule &amp; Net_Actual'!$A$1:$C$2107,3,0)</f>
        <v>4951.0540000000001</v>
      </c>
      <c r="DL27" s="19">
        <f>[4]Summary!$Y21</f>
        <v>31299.840000000062</v>
      </c>
      <c r="DM27" s="19">
        <f t="shared" si="32"/>
        <v>5280.0000000000109</v>
      </c>
      <c r="DN27" s="19">
        <f t="shared" si="33"/>
        <v>220.00000000000045</v>
      </c>
      <c r="DO27" s="19">
        <f t="shared" si="34"/>
        <v>4590.6432000000095</v>
      </c>
      <c r="DP27" s="19">
        <f>[4]Summary!$Z21</f>
        <v>836.4849999999999</v>
      </c>
    </row>
    <row r="28" spans="2:120" s="15" customFormat="1" ht="15.95" customHeight="1" x14ac:dyDescent="0.2">
      <c r="B28" s="16">
        <v>19</v>
      </c>
      <c r="C28" s="17">
        <f t="shared" si="35"/>
        <v>43574</v>
      </c>
      <c r="D28" s="18">
        <f>VLOOKUP(C28,'Net_Schedule &amp; Net_Actual'!$A$1:$C$2107,2,0)</f>
        <v>14396.865</v>
      </c>
      <c r="E28" s="18">
        <f>VLOOKUP(C28,'Net_Schedule &amp; Net_Actual'!$A$1:$C$2107,3,0)</f>
        <v>14001.236000000001</v>
      </c>
      <c r="F28" s="19">
        <f>[4]Summary!$C22</f>
        <v>31299.840000000062</v>
      </c>
      <c r="G28" s="19">
        <f t="shared" si="0"/>
        <v>5280.0000000000109</v>
      </c>
      <c r="H28" s="19">
        <f t="shared" si="1"/>
        <v>220.00000000000045</v>
      </c>
      <c r="I28" s="19">
        <f t="shared" si="2"/>
        <v>4590.6432000000095</v>
      </c>
      <c r="J28" s="19">
        <f>[4]Summary!$D22</f>
        <v>2283.3299999999995</v>
      </c>
      <c r="L28" s="16">
        <v>19</v>
      </c>
      <c r="M28" s="17">
        <f t="shared" si="36"/>
        <v>43604</v>
      </c>
      <c r="N28" s="18">
        <f>VLOOKUP(M28,'Net_Schedule &amp; Net_Actual'!$A$1:$C$2107,2,0)</f>
        <v>19434.088</v>
      </c>
      <c r="O28" s="18">
        <f>VLOOKUP(M28,'Net_Schedule &amp; Net_Actual'!$A$1:$C$2107,3,0)</f>
        <v>20232</v>
      </c>
      <c r="P28" s="19">
        <f>[4]Summary!$E22</f>
        <v>31299.840000000062</v>
      </c>
      <c r="Q28" s="19">
        <f t="shared" si="3"/>
        <v>5280.0000000000109</v>
      </c>
      <c r="R28" s="19">
        <f t="shared" si="4"/>
        <v>220.00000000000045</v>
      </c>
      <c r="S28" s="19">
        <f t="shared" si="5"/>
        <v>4590.6432000000095</v>
      </c>
      <c r="T28" s="19">
        <f>[4]Summary!$F22</f>
        <v>2700.13</v>
      </c>
      <c r="V28" s="16">
        <v>19</v>
      </c>
      <c r="W28" s="17">
        <f t="shared" si="37"/>
        <v>43635</v>
      </c>
      <c r="X28" s="18">
        <f>VLOOKUP(W28,'Net_Schedule &amp; Net_Actual'!$A$1:$C$2107,2,0)</f>
        <v>31273.698</v>
      </c>
      <c r="Y28" s="18">
        <f>VLOOKUP(W28,'Net_Schedule &amp; Net_Actual'!$A$1:$C$2107,3,0)</f>
        <v>31255.418000000001</v>
      </c>
      <c r="Z28" s="19">
        <f>[4]Summary!$G22</f>
        <v>31299.840000000062</v>
      </c>
      <c r="AA28" s="19">
        <f t="shared" si="6"/>
        <v>5280.0000000000109</v>
      </c>
      <c r="AB28" s="19">
        <f t="shared" si="7"/>
        <v>220.00000000000045</v>
      </c>
      <c r="AC28" s="19">
        <f t="shared" si="8"/>
        <v>4590.6432000000095</v>
      </c>
      <c r="AD28" s="19">
        <f>[4]Summary!$H22</f>
        <v>4588.5600000000004</v>
      </c>
      <c r="AF28" s="16">
        <v>19</v>
      </c>
      <c r="AG28" s="17">
        <f t="shared" si="38"/>
        <v>43665</v>
      </c>
      <c r="AH28" s="18">
        <f>VLOOKUP(AG28,'Net_Schedule &amp; Net_Actual'!$A$1:$C$2107,2,0)</f>
        <v>11916.54</v>
      </c>
      <c r="AI28" s="18">
        <f>VLOOKUP(AG28,'Net_Schedule &amp; Net_Actual'!$A$1:$C$2107,3,0)</f>
        <v>11986.545</v>
      </c>
      <c r="AJ28" s="19">
        <f>[4]Summary!$I22</f>
        <v>31299.840000000062</v>
      </c>
      <c r="AK28" s="19">
        <f t="shared" si="9"/>
        <v>5280.0000000000109</v>
      </c>
      <c r="AL28" s="19">
        <f t="shared" si="10"/>
        <v>220.00000000000045</v>
      </c>
      <c r="AM28" s="19">
        <f t="shared" si="11"/>
        <v>4590.6432000000095</v>
      </c>
      <c r="AN28" s="19">
        <f>[4]Summary!$J22</f>
        <v>1747.5499999999984</v>
      </c>
      <c r="AP28" s="16">
        <v>19</v>
      </c>
      <c r="AQ28" s="17">
        <f t="shared" si="39"/>
        <v>43696</v>
      </c>
      <c r="AR28" s="18">
        <f>VLOOKUP(AQ28,'Net_Schedule &amp; Net_Actual'!$A$1:$C$2107,2,0)</f>
        <v>17270.172999999999</v>
      </c>
      <c r="AS28" s="18">
        <f>VLOOKUP(AQ28,'Net_Schedule &amp; Net_Actual'!$A$1:$C$2107,3,0)</f>
        <v>17347.708999999999</v>
      </c>
      <c r="AT28" s="19">
        <f>[4]Summary!$K22</f>
        <v>31299.840000000062</v>
      </c>
      <c r="AU28" s="19">
        <f t="shared" si="12"/>
        <v>5280.0000000000109</v>
      </c>
      <c r="AV28" s="19">
        <f t="shared" si="13"/>
        <v>220.00000000000045</v>
      </c>
      <c r="AW28" s="19">
        <f t="shared" si="14"/>
        <v>4590.6432000000095</v>
      </c>
      <c r="AX28" s="19">
        <f>[4]Summary!$L22</f>
        <v>2798.1600000000026</v>
      </c>
      <c r="AZ28" s="16">
        <v>19</v>
      </c>
      <c r="BA28" s="17">
        <f t="shared" si="40"/>
        <v>43727</v>
      </c>
      <c r="BB28" s="18">
        <f>VLOOKUP(BA28,'Net_Schedule &amp; Net_Actual'!$A$1:$C$2107,2,0)</f>
        <v>31295.951000000001</v>
      </c>
      <c r="BC28" s="18">
        <f>VLOOKUP(BA28,'Net_Schedule &amp; Net_Actual'!$A$1:$C$2107,3,0)</f>
        <v>31355.345000000001</v>
      </c>
      <c r="BD28" s="19">
        <f>[4]Summary!$M22</f>
        <v>31299.840000000062</v>
      </c>
      <c r="BE28" s="19">
        <f t="shared" si="15"/>
        <v>5280.0000000000109</v>
      </c>
      <c r="BF28" s="19">
        <f t="shared" si="16"/>
        <v>220.00000000000045</v>
      </c>
      <c r="BG28" s="19">
        <f t="shared" si="17"/>
        <v>4590.6432000000095</v>
      </c>
      <c r="BH28" s="19">
        <f>[4]Summary!$N22</f>
        <v>4589.5199999999923</v>
      </c>
      <c r="BJ28" s="16">
        <v>19</v>
      </c>
      <c r="BK28" s="17">
        <f t="shared" si="41"/>
        <v>43757</v>
      </c>
      <c r="BL28" s="18">
        <f>VLOOKUP(BK28,'Net_Schedule &amp; Net_Actual'!$A$1:$C$2107,2,0)</f>
        <v>15708.755999999999</v>
      </c>
      <c r="BM28" s="18">
        <f>VLOOKUP(BK28,'Net_Schedule &amp; Net_Actual'!$A$1:$C$2107,3,0)</f>
        <v>15627.563</v>
      </c>
      <c r="BN28" s="19">
        <f>[4]Summary!$O22</f>
        <v>31299.840000000062</v>
      </c>
      <c r="BO28" s="19">
        <f t="shared" si="18"/>
        <v>5280.0000000000109</v>
      </c>
      <c r="BP28" s="19">
        <f t="shared" si="19"/>
        <v>220.00000000000045</v>
      </c>
      <c r="BQ28" s="19">
        <f t="shared" si="20"/>
        <v>4590.6432000000095</v>
      </c>
      <c r="BR28" s="19">
        <f>[4]Summary!$P22</f>
        <v>2308.8649999999975</v>
      </c>
      <c r="BT28" s="16">
        <v>19</v>
      </c>
      <c r="BU28" s="17">
        <f t="shared" si="42"/>
        <v>43788</v>
      </c>
      <c r="BV28" s="18">
        <f>VLOOKUP(BU28,'Net_Schedule &amp; Net_Actual'!$A$1:$C$2107,2,0)</f>
        <v>9269.1579999999994</v>
      </c>
      <c r="BW28" s="18">
        <f>VLOOKUP(BU28,'Net_Schedule &amp; Net_Actual'!$A$1:$C$2107,3,0)</f>
        <v>9125.0910000000003</v>
      </c>
      <c r="BX28" s="19">
        <f>[4]Summary!$Q22</f>
        <v>31299.840000000062</v>
      </c>
      <c r="BY28" s="19">
        <f t="shared" si="21"/>
        <v>5280.0000000000109</v>
      </c>
      <c r="BZ28" s="19">
        <f t="shared" si="22"/>
        <v>220.00000000000045</v>
      </c>
      <c r="CA28" s="19">
        <f t="shared" si="23"/>
        <v>4590.6432000000095</v>
      </c>
      <c r="CB28" s="19">
        <f>[4]Summary!$R22</f>
        <v>1370.6049999999993</v>
      </c>
      <c r="CD28" s="16">
        <v>19</v>
      </c>
      <c r="CE28" s="17">
        <f t="shared" si="43"/>
        <v>43818</v>
      </c>
      <c r="CF28" s="18">
        <f>VLOOKUP(CE28,'Net_Schedule &amp; Net_Actual'!$A$1:$C$2107,2,0)</f>
        <v>5782.16</v>
      </c>
      <c r="CG28" s="18">
        <f>VLOOKUP(CE28,'Net_Schedule &amp; Net_Actual'!$A$1:$C$2107,3,0)</f>
        <v>5567.4179999999997</v>
      </c>
      <c r="CH28" s="19">
        <f>[4]Summary!$S22</f>
        <v>31299.840000000062</v>
      </c>
      <c r="CI28" s="19">
        <f t="shared" si="24"/>
        <v>5280.0000000000109</v>
      </c>
      <c r="CJ28" s="19">
        <f t="shared" si="25"/>
        <v>220.00000000000045</v>
      </c>
      <c r="CK28" s="19">
        <f t="shared" si="26"/>
        <v>4590.6432000000095</v>
      </c>
      <c r="CL28" s="19">
        <f>[4]Summary!$T22</f>
        <v>858.97750000000019</v>
      </c>
      <c r="CN28" s="16">
        <v>19</v>
      </c>
      <c r="CO28" s="17">
        <f t="shared" si="44"/>
        <v>43849</v>
      </c>
      <c r="CP28" s="18">
        <f>VLOOKUP(CO28,'Net_Schedule &amp; Net_Actual'!$A$1:$C$2107,2,0)</f>
        <v>5014.0879999999997</v>
      </c>
      <c r="CQ28" s="18">
        <f>VLOOKUP(CO28,'Net_Schedule &amp; Net_Actual'!$A$1:$C$2107,3,0)</f>
        <v>4963.5640000000003</v>
      </c>
      <c r="CR28" s="19">
        <f>[4]Summary!$U22</f>
        <v>31299.840000000062</v>
      </c>
      <c r="CS28" s="19">
        <f t="shared" si="27"/>
        <v>5280.0000000000109</v>
      </c>
      <c r="CT28" s="19">
        <f t="shared" si="28"/>
        <v>220.00000000000045</v>
      </c>
      <c r="CU28" s="19">
        <f t="shared" si="29"/>
        <v>4590.6432000000095</v>
      </c>
      <c r="CV28" s="19">
        <f>[4]Summary!$V22</f>
        <v>752.34750000000065</v>
      </c>
      <c r="CX28" s="16">
        <v>19</v>
      </c>
      <c r="CY28" s="17">
        <f t="shared" si="45"/>
        <v>43880</v>
      </c>
      <c r="CZ28" s="18">
        <f>VLOOKUP(CY28,'Net_Schedule &amp; Net_Actual'!$A$1:$C$2107,2,0)</f>
        <v>5512.4179999999997</v>
      </c>
      <c r="DA28" s="18">
        <f>VLOOKUP(CY28,'Net_Schedule &amp; Net_Actual'!$A$1:$C$2107,3,0)</f>
        <v>5520.7269999999999</v>
      </c>
      <c r="DB28" s="19">
        <f>[4]Summary!$W22</f>
        <v>31299.840000000062</v>
      </c>
      <c r="DC28" s="19">
        <f t="shared" si="46"/>
        <v>5280.0000000000109</v>
      </c>
      <c r="DD28" s="19">
        <f t="shared" si="30"/>
        <v>220.00000000000045</v>
      </c>
      <c r="DE28" s="19">
        <f t="shared" si="31"/>
        <v>4590.6432000000095</v>
      </c>
      <c r="DF28" s="19">
        <f>[4]Summary!$X22</f>
        <v>808.47499999999843</v>
      </c>
      <c r="DH28" s="16">
        <v>19</v>
      </c>
      <c r="DI28" s="17">
        <f t="shared" si="47"/>
        <v>43909</v>
      </c>
      <c r="DJ28" s="18">
        <f>VLOOKUP(DI28,'Net_Schedule &amp; Net_Actual'!$A$1:$C$2107,2,0)</f>
        <v>4886.6310000000003</v>
      </c>
      <c r="DK28" s="18">
        <f>VLOOKUP(DI28,'Net_Schedule &amp; Net_Actual'!$A$1:$C$2107,3,0)</f>
        <v>4879.2</v>
      </c>
      <c r="DL28" s="19">
        <f>[4]Summary!$Y22</f>
        <v>31299.840000000062</v>
      </c>
      <c r="DM28" s="19">
        <f t="shared" si="32"/>
        <v>5280.0000000000109</v>
      </c>
      <c r="DN28" s="19">
        <f t="shared" si="33"/>
        <v>220.00000000000045</v>
      </c>
      <c r="DO28" s="19">
        <f t="shared" si="34"/>
        <v>4590.6432000000095</v>
      </c>
      <c r="DP28" s="19">
        <f>[4]Summary!$Z22</f>
        <v>840.26000000000056</v>
      </c>
    </row>
    <row r="29" spans="2:120" s="15" customFormat="1" ht="15.95" customHeight="1" x14ac:dyDescent="0.2">
      <c r="B29" s="16">
        <v>20</v>
      </c>
      <c r="C29" s="17">
        <f t="shared" si="35"/>
        <v>43575</v>
      </c>
      <c r="D29" s="18">
        <f>VLOOKUP(C29,'Net_Schedule &amp; Net_Actual'!$A$1:$C$2107,2,0)</f>
        <v>12288.029</v>
      </c>
      <c r="E29" s="18">
        <f>VLOOKUP(C29,'Net_Schedule &amp; Net_Actual'!$A$1:$C$2107,3,0)</f>
        <v>12089.454</v>
      </c>
      <c r="F29" s="19">
        <f>[4]Summary!$C23</f>
        <v>31299.840000000062</v>
      </c>
      <c r="G29" s="19">
        <f t="shared" si="0"/>
        <v>5280.0000000000109</v>
      </c>
      <c r="H29" s="19">
        <f t="shared" si="1"/>
        <v>220.00000000000045</v>
      </c>
      <c r="I29" s="19">
        <f t="shared" si="2"/>
        <v>4590.6432000000095</v>
      </c>
      <c r="J29" s="19">
        <f>[4]Summary!$D23</f>
        <v>2033.9699999999996</v>
      </c>
      <c r="L29" s="16">
        <v>20</v>
      </c>
      <c r="M29" s="17">
        <f t="shared" si="36"/>
        <v>43605</v>
      </c>
      <c r="N29" s="18">
        <f>VLOOKUP(M29,'Net_Schedule &amp; Net_Actual'!$A$1:$C$2107,2,0)</f>
        <v>21230.448</v>
      </c>
      <c r="O29" s="18">
        <f>VLOOKUP(M29,'Net_Schedule &amp; Net_Actual'!$A$1:$C$2107,3,0)</f>
        <v>21201.091</v>
      </c>
      <c r="P29" s="19">
        <f>[4]Summary!$E23</f>
        <v>31299.840000000062</v>
      </c>
      <c r="Q29" s="19">
        <f t="shared" si="3"/>
        <v>5280.0000000000109</v>
      </c>
      <c r="R29" s="19">
        <f t="shared" si="4"/>
        <v>220.00000000000045</v>
      </c>
      <c r="S29" s="19">
        <f t="shared" si="5"/>
        <v>4590.6432000000095</v>
      </c>
      <c r="T29" s="19">
        <f>[4]Summary!$F23</f>
        <v>3497.407499999998</v>
      </c>
      <c r="V29" s="16">
        <v>20</v>
      </c>
      <c r="W29" s="17">
        <f t="shared" si="37"/>
        <v>43636</v>
      </c>
      <c r="X29" s="18">
        <f>VLOOKUP(W29,'Net_Schedule &amp; Net_Actual'!$A$1:$C$2107,2,0)</f>
        <v>31273.698</v>
      </c>
      <c r="Y29" s="18">
        <f>VLOOKUP(W29,'Net_Schedule &amp; Net_Actual'!$A$1:$C$2107,3,0)</f>
        <v>31229.671999999999</v>
      </c>
      <c r="Z29" s="19">
        <f>[4]Summary!$G23</f>
        <v>31299.840000000062</v>
      </c>
      <c r="AA29" s="19">
        <f t="shared" si="6"/>
        <v>5280.0000000000109</v>
      </c>
      <c r="AB29" s="19">
        <f t="shared" si="7"/>
        <v>220.00000000000045</v>
      </c>
      <c r="AC29" s="19">
        <f t="shared" si="8"/>
        <v>4590.6432000000095</v>
      </c>
      <c r="AD29" s="19">
        <f>[4]Summary!$H23</f>
        <v>4586.4000000000015</v>
      </c>
      <c r="AF29" s="16">
        <v>20</v>
      </c>
      <c r="AG29" s="17">
        <f t="shared" si="38"/>
        <v>43666</v>
      </c>
      <c r="AH29" s="18">
        <f>VLOOKUP(AG29,'Net_Schedule &amp; Net_Actual'!$A$1:$C$2107,2,0)</f>
        <v>31295.932000000001</v>
      </c>
      <c r="AI29" s="18">
        <f>VLOOKUP(AG29,'Net_Schedule &amp; Net_Actual'!$A$1:$C$2107,3,0)</f>
        <v>31308.291000000001</v>
      </c>
      <c r="AJ29" s="19">
        <f>[4]Summary!$I23</f>
        <v>31299.840000000062</v>
      </c>
      <c r="AK29" s="19">
        <f t="shared" si="9"/>
        <v>5280.0000000000109</v>
      </c>
      <c r="AL29" s="19">
        <f t="shared" si="10"/>
        <v>220.00000000000045</v>
      </c>
      <c r="AM29" s="19">
        <f t="shared" si="11"/>
        <v>4590.6432000000095</v>
      </c>
      <c r="AN29" s="19">
        <f>[4]Summary!$J23</f>
        <v>4589.5199999999923</v>
      </c>
      <c r="AP29" s="16">
        <v>20</v>
      </c>
      <c r="AQ29" s="17">
        <f t="shared" si="39"/>
        <v>43697</v>
      </c>
      <c r="AR29" s="18">
        <f>VLOOKUP(AQ29,'Net_Schedule &amp; Net_Actual'!$A$1:$C$2107,2,0)</f>
        <v>21911.845000000001</v>
      </c>
      <c r="AS29" s="18">
        <f>VLOOKUP(AQ29,'Net_Schedule &amp; Net_Actual'!$A$1:$C$2107,3,0)</f>
        <v>21923.345000000001</v>
      </c>
      <c r="AT29" s="19">
        <f>[4]Summary!$K23</f>
        <v>31299.840000000062</v>
      </c>
      <c r="AU29" s="19">
        <f t="shared" si="12"/>
        <v>5280.0000000000109</v>
      </c>
      <c r="AV29" s="19">
        <f t="shared" si="13"/>
        <v>220.00000000000045</v>
      </c>
      <c r="AW29" s="19">
        <f t="shared" si="14"/>
        <v>4590.6432000000095</v>
      </c>
      <c r="AX29" s="19">
        <f>[4]Summary!$L23</f>
        <v>3213.8399999999974</v>
      </c>
      <c r="AZ29" s="16">
        <v>20</v>
      </c>
      <c r="BA29" s="17">
        <f t="shared" si="40"/>
        <v>43728</v>
      </c>
      <c r="BB29" s="18">
        <f>VLOOKUP(BA29,'Net_Schedule &amp; Net_Actual'!$A$1:$C$2107,2,0)</f>
        <v>31295.576000000001</v>
      </c>
      <c r="BC29" s="18">
        <f>VLOOKUP(BA29,'Net_Schedule &amp; Net_Actual'!$A$1:$C$2107,3,0)</f>
        <v>31326.981</v>
      </c>
      <c r="BD29" s="19">
        <f>[4]Summary!$M23</f>
        <v>31299.840000000062</v>
      </c>
      <c r="BE29" s="19">
        <f t="shared" si="15"/>
        <v>5280.0000000000109</v>
      </c>
      <c r="BF29" s="19">
        <f t="shared" si="16"/>
        <v>220.00000000000045</v>
      </c>
      <c r="BG29" s="19">
        <f t="shared" si="17"/>
        <v>4590.6432000000095</v>
      </c>
      <c r="BH29" s="19">
        <f>[4]Summary!$N23</f>
        <v>4589.5199999999923</v>
      </c>
      <c r="BJ29" s="16">
        <v>20</v>
      </c>
      <c r="BK29" s="17">
        <f t="shared" si="41"/>
        <v>43758</v>
      </c>
      <c r="BL29" s="18">
        <f>VLOOKUP(BK29,'Net_Schedule &amp; Net_Actual'!$A$1:$C$2107,2,0)</f>
        <v>14282.724</v>
      </c>
      <c r="BM29" s="18">
        <f>VLOOKUP(BK29,'Net_Schedule &amp; Net_Actual'!$A$1:$C$2107,3,0)</f>
        <v>14103.781999999999</v>
      </c>
      <c r="BN29" s="19">
        <f>[4]Summary!$O23</f>
        <v>31299.840000000062</v>
      </c>
      <c r="BO29" s="19">
        <f t="shared" si="18"/>
        <v>5280.0000000000109</v>
      </c>
      <c r="BP29" s="19">
        <f t="shared" si="19"/>
        <v>220.00000000000045</v>
      </c>
      <c r="BQ29" s="19">
        <f t="shared" si="20"/>
        <v>4590.6432000000095</v>
      </c>
      <c r="BR29" s="19">
        <f>[4]Summary!$P23</f>
        <v>2171.9124999999995</v>
      </c>
      <c r="BT29" s="16">
        <v>20</v>
      </c>
      <c r="BU29" s="17">
        <f t="shared" si="42"/>
        <v>43789</v>
      </c>
      <c r="BV29" s="18">
        <f>VLOOKUP(BU29,'Net_Schedule &amp; Net_Actual'!$A$1:$C$2107,2,0)</f>
        <v>7988.6170000000002</v>
      </c>
      <c r="BW29" s="18">
        <f>VLOOKUP(BU29,'Net_Schedule &amp; Net_Actual'!$A$1:$C$2107,3,0)</f>
        <v>7954.6909999999998</v>
      </c>
      <c r="BX29" s="19">
        <f>[4]Summary!$Q23</f>
        <v>31299.840000000062</v>
      </c>
      <c r="BY29" s="19">
        <f t="shared" si="21"/>
        <v>5280.0000000000109</v>
      </c>
      <c r="BZ29" s="19">
        <f t="shared" si="22"/>
        <v>220.00000000000045</v>
      </c>
      <c r="CA29" s="19">
        <f t="shared" si="23"/>
        <v>4590.6432000000095</v>
      </c>
      <c r="CB29" s="19">
        <f>[4]Summary!$R23</f>
        <v>1194.82</v>
      </c>
      <c r="CD29" s="16">
        <v>20</v>
      </c>
      <c r="CE29" s="17">
        <f t="shared" si="43"/>
        <v>43819</v>
      </c>
      <c r="CF29" s="18">
        <f>VLOOKUP(CE29,'Net_Schedule &amp; Net_Actual'!$A$1:$C$2107,2,0)</f>
        <v>5803.3519999999999</v>
      </c>
      <c r="CG29" s="18">
        <f>VLOOKUP(CE29,'Net_Schedule &amp; Net_Actual'!$A$1:$C$2107,3,0)</f>
        <v>5799.5640000000003</v>
      </c>
      <c r="CH29" s="19">
        <f>[4]Summary!$S23</f>
        <v>31299.840000000062</v>
      </c>
      <c r="CI29" s="19">
        <f t="shared" si="24"/>
        <v>5280.0000000000109</v>
      </c>
      <c r="CJ29" s="19">
        <f t="shared" si="25"/>
        <v>220.00000000000045</v>
      </c>
      <c r="CK29" s="19">
        <f t="shared" si="26"/>
        <v>4590.6432000000095</v>
      </c>
      <c r="CL29" s="19">
        <f>[4]Summary!$T23</f>
        <v>851.32</v>
      </c>
      <c r="CN29" s="16">
        <v>20</v>
      </c>
      <c r="CO29" s="17">
        <f t="shared" si="44"/>
        <v>43850</v>
      </c>
      <c r="CP29" s="18">
        <f>VLOOKUP(CO29,'Net_Schedule &amp; Net_Actual'!$A$1:$C$2107,2,0)</f>
        <v>5092.8609999999999</v>
      </c>
      <c r="CQ29" s="18">
        <f>VLOOKUP(CO29,'Net_Schedule &amp; Net_Actual'!$A$1:$C$2107,3,0)</f>
        <v>5076</v>
      </c>
      <c r="CR29" s="19">
        <f>[4]Summary!$U23</f>
        <v>31299.840000000062</v>
      </c>
      <c r="CS29" s="19">
        <f t="shared" si="27"/>
        <v>5280.0000000000109</v>
      </c>
      <c r="CT29" s="19">
        <f t="shared" si="28"/>
        <v>220.00000000000045</v>
      </c>
      <c r="CU29" s="19">
        <f t="shared" si="29"/>
        <v>4590.6432000000095</v>
      </c>
      <c r="CV29" s="19">
        <f>[4]Summary!$V23</f>
        <v>746.74500000000035</v>
      </c>
      <c r="CX29" s="16">
        <v>20</v>
      </c>
      <c r="CY29" s="17">
        <f t="shared" si="45"/>
        <v>43881</v>
      </c>
      <c r="CZ29" s="18">
        <f>VLOOKUP(CY29,'Net_Schedule &amp; Net_Actual'!$A$1:$C$2107,2,0)</f>
        <v>5040.701</v>
      </c>
      <c r="DA29" s="18">
        <f>VLOOKUP(CY29,'Net_Schedule &amp; Net_Actual'!$A$1:$C$2107,3,0)</f>
        <v>5024.8729999999996</v>
      </c>
      <c r="DB29" s="19">
        <f>[4]Summary!$W23</f>
        <v>31299.840000000062</v>
      </c>
      <c r="DC29" s="19">
        <f t="shared" si="46"/>
        <v>5280.0000000000109</v>
      </c>
      <c r="DD29" s="19">
        <f t="shared" si="30"/>
        <v>220.00000000000045</v>
      </c>
      <c r="DE29" s="19">
        <f t="shared" si="31"/>
        <v>4590.6432000000095</v>
      </c>
      <c r="DF29" s="19">
        <f>[4]Summary!$X23</f>
        <v>753.62999999999931</v>
      </c>
      <c r="DH29" s="16">
        <v>20</v>
      </c>
      <c r="DI29" s="17">
        <f t="shared" si="47"/>
        <v>43910</v>
      </c>
      <c r="DJ29" s="18">
        <f>VLOOKUP(DI29,'Net_Schedule &amp; Net_Actual'!$A$1:$C$2107,2,0)</f>
        <v>5951.1289999999999</v>
      </c>
      <c r="DK29" s="18">
        <f>VLOOKUP(DI29,'Net_Schedule &amp; Net_Actual'!$A$1:$C$2107,3,0)</f>
        <v>5947.7089999999998</v>
      </c>
      <c r="DL29" s="19">
        <f>[4]Summary!$Y23</f>
        <v>31299.840000000062</v>
      </c>
      <c r="DM29" s="19">
        <f t="shared" si="32"/>
        <v>5280.0000000000109</v>
      </c>
      <c r="DN29" s="19">
        <f t="shared" si="33"/>
        <v>220.00000000000045</v>
      </c>
      <c r="DO29" s="19">
        <f t="shared" si="34"/>
        <v>4590.6432000000095</v>
      </c>
      <c r="DP29" s="19">
        <f>[4]Summary!$Z23</f>
        <v>939.13499999999988</v>
      </c>
    </row>
    <row r="30" spans="2:120" s="15" customFormat="1" ht="15.95" customHeight="1" x14ac:dyDescent="0.2">
      <c r="B30" s="16">
        <v>21</v>
      </c>
      <c r="C30" s="17">
        <f t="shared" si="35"/>
        <v>43576</v>
      </c>
      <c r="D30" s="18">
        <f>VLOOKUP(C30,'Net_Schedule &amp; Net_Actual'!$A$1:$C$2107,2,0)</f>
        <v>10173.206</v>
      </c>
      <c r="E30" s="18">
        <f>VLOOKUP(C30,'Net_Schedule &amp; Net_Actual'!$A$1:$C$2107,3,0)</f>
        <v>9985.4539999999997</v>
      </c>
      <c r="F30" s="19">
        <f>[4]Summary!$C24</f>
        <v>31299.840000000062</v>
      </c>
      <c r="G30" s="19">
        <f t="shared" si="0"/>
        <v>5280.0000000000109</v>
      </c>
      <c r="H30" s="19">
        <f t="shared" si="1"/>
        <v>220.00000000000045</v>
      </c>
      <c r="I30" s="19">
        <f t="shared" si="2"/>
        <v>4590.6432000000095</v>
      </c>
      <c r="J30" s="19">
        <f>[4]Summary!$D24</f>
        <v>1784.4775000000004</v>
      </c>
      <c r="L30" s="16">
        <v>21</v>
      </c>
      <c r="M30" s="17">
        <f t="shared" si="36"/>
        <v>43606</v>
      </c>
      <c r="N30" s="18">
        <f>VLOOKUP(M30,'Net_Schedule &amp; Net_Actual'!$A$1:$C$2107,2,0)</f>
        <v>18523.657999999999</v>
      </c>
      <c r="O30" s="18">
        <f>VLOOKUP(M30,'Net_Schedule &amp; Net_Actual'!$A$1:$C$2107,3,0)</f>
        <v>18495.418000000001</v>
      </c>
      <c r="P30" s="19">
        <f>[4]Summary!$E24</f>
        <v>31299.840000000062</v>
      </c>
      <c r="Q30" s="19">
        <f t="shared" si="3"/>
        <v>5280.0000000000109</v>
      </c>
      <c r="R30" s="19">
        <f t="shared" si="4"/>
        <v>220.00000000000045</v>
      </c>
      <c r="S30" s="19">
        <f t="shared" si="5"/>
        <v>4590.6432000000095</v>
      </c>
      <c r="T30" s="19">
        <f>[4]Summary!$F24</f>
        <v>2588.237499999997</v>
      </c>
      <c r="V30" s="16">
        <v>21</v>
      </c>
      <c r="W30" s="17">
        <f t="shared" si="37"/>
        <v>43637</v>
      </c>
      <c r="X30" s="18">
        <f>VLOOKUP(W30,'Net_Schedule &amp; Net_Actual'!$A$1:$C$2107,2,0)</f>
        <v>31295.534</v>
      </c>
      <c r="Y30" s="18">
        <f>VLOOKUP(W30,'Net_Schedule &amp; Net_Actual'!$A$1:$C$2107,3,0)</f>
        <v>31196.945</v>
      </c>
      <c r="Z30" s="19">
        <f>[4]Summary!$G24</f>
        <v>31299.840000000062</v>
      </c>
      <c r="AA30" s="19">
        <f t="shared" si="6"/>
        <v>5280.0000000000109</v>
      </c>
      <c r="AB30" s="19">
        <f t="shared" si="7"/>
        <v>220.00000000000045</v>
      </c>
      <c r="AC30" s="19">
        <f t="shared" si="8"/>
        <v>4590.6432000000095</v>
      </c>
      <c r="AD30" s="19">
        <f>[4]Summary!$H24</f>
        <v>4589.5199999999923</v>
      </c>
      <c r="AF30" s="16">
        <v>21</v>
      </c>
      <c r="AG30" s="17">
        <f t="shared" si="38"/>
        <v>43667</v>
      </c>
      <c r="AH30" s="18">
        <f>VLOOKUP(AG30,'Net_Schedule &amp; Net_Actual'!$A$1:$C$2107,2,0)</f>
        <v>31149.39</v>
      </c>
      <c r="AI30" s="18">
        <f>VLOOKUP(AG30,'Net_Schedule &amp; Net_Actual'!$A$1:$C$2107,3,0)</f>
        <v>31287.272000000001</v>
      </c>
      <c r="AJ30" s="19">
        <f>[4]Summary!$I24</f>
        <v>31299.840000000062</v>
      </c>
      <c r="AK30" s="19">
        <f t="shared" si="9"/>
        <v>5280.0000000000109</v>
      </c>
      <c r="AL30" s="19">
        <f t="shared" si="10"/>
        <v>220.00000000000045</v>
      </c>
      <c r="AM30" s="19">
        <f t="shared" si="11"/>
        <v>4590.6432000000095</v>
      </c>
      <c r="AN30" s="19">
        <f>[4]Summary!$J24</f>
        <v>4589.5199999999923</v>
      </c>
      <c r="AP30" s="16">
        <v>21</v>
      </c>
      <c r="AQ30" s="17">
        <f t="shared" si="39"/>
        <v>43698</v>
      </c>
      <c r="AR30" s="18">
        <f>VLOOKUP(AQ30,'Net_Schedule &amp; Net_Actual'!$A$1:$C$2107,2,0)</f>
        <v>30526.13</v>
      </c>
      <c r="AS30" s="18">
        <f>VLOOKUP(AQ30,'Net_Schedule &amp; Net_Actual'!$A$1:$C$2107,3,0)</f>
        <v>28437.817999999999</v>
      </c>
      <c r="AT30" s="19">
        <f>[4]Summary!$K24</f>
        <v>31299.840000000062</v>
      </c>
      <c r="AU30" s="19">
        <f t="shared" si="12"/>
        <v>5280.0000000000109</v>
      </c>
      <c r="AV30" s="19">
        <f t="shared" si="13"/>
        <v>220.00000000000045</v>
      </c>
      <c r="AW30" s="19">
        <f t="shared" si="14"/>
        <v>4590.6432000000095</v>
      </c>
      <c r="AX30" s="19">
        <f>[4]Summary!$L24</f>
        <v>4477.4399999999996</v>
      </c>
      <c r="AZ30" s="16">
        <v>21</v>
      </c>
      <c r="BA30" s="17">
        <f t="shared" si="40"/>
        <v>43729</v>
      </c>
      <c r="BB30" s="18">
        <f>VLOOKUP(BA30,'Net_Schedule &amp; Net_Actual'!$A$1:$C$2107,2,0)</f>
        <v>29961.076000000001</v>
      </c>
      <c r="BC30" s="18">
        <f>VLOOKUP(BA30,'Net_Schedule &amp; Net_Actual'!$A$1:$C$2107,3,0)</f>
        <v>29656.436000000002</v>
      </c>
      <c r="BD30" s="19">
        <f>[4]Summary!$M24</f>
        <v>31299.840000000062</v>
      </c>
      <c r="BE30" s="19">
        <f t="shared" si="15"/>
        <v>5280.0000000000109</v>
      </c>
      <c r="BF30" s="19">
        <f t="shared" si="16"/>
        <v>220.00000000000045</v>
      </c>
      <c r="BG30" s="19">
        <f t="shared" si="17"/>
        <v>4590.6432000000095</v>
      </c>
      <c r="BH30" s="19">
        <f>[4]Summary!$N24</f>
        <v>4498.0799999999972</v>
      </c>
      <c r="BJ30" s="16">
        <v>21</v>
      </c>
      <c r="BK30" s="17">
        <f t="shared" si="41"/>
        <v>43759</v>
      </c>
      <c r="BL30" s="18">
        <f>VLOOKUP(BK30,'Net_Schedule &amp; Net_Actual'!$A$1:$C$2107,2,0)</f>
        <v>14141.994000000001</v>
      </c>
      <c r="BM30" s="18">
        <f>VLOOKUP(BK30,'Net_Schedule &amp; Net_Actual'!$A$1:$C$2107,3,0)</f>
        <v>13953.236000000001</v>
      </c>
      <c r="BN30" s="19">
        <f>[4]Summary!$O24</f>
        <v>31299.840000000062</v>
      </c>
      <c r="BO30" s="19">
        <f t="shared" si="18"/>
        <v>5280.0000000000109</v>
      </c>
      <c r="BP30" s="19">
        <f t="shared" si="19"/>
        <v>220.00000000000045</v>
      </c>
      <c r="BQ30" s="19">
        <f t="shared" si="20"/>
        <v>4590.6432000000095</v>
      </c>
      <c r="BR30" s="19">
        <f>[4]Summary!$P24</f>
        <v>2080.4725000000003</v>
      </c>
      <c r="BT30" s="16">
        <v>21</v>
      </c>
      <c r="BU30" s="17">
        <f t="shared" si="42"/>
        <v>43790</v>
      </c>
      <c r="BV30" s="18">
        <f>VLOOKUP(BU30,'Net_Schedule &amp; Net_Actual'!$A$1:$C$2107,2,0)</f>
        <v>8407.4599999999991</v>
      </c>
      <c r="BW30" s="18">
        <f>VLOOKUP(BU30,'Net_Schedule &amp; Net_Actual'!$A$1:$C$2107,3,0)</f>
        <v>8006.7640000000001</v>
      </c>
      <c r="BX30" s="19">
        <f>[4]Summary!$Q24</f>
        <v>31299.840000000062</v>
      </c>
      <c r="BY30" s="19">
        <f t="shared" si="21"/>
        <v>5280.0000000000109</v>
      </c>
      <c r="BZ30" s="19">
        <f t="shared" si="22"/>
        <v>220.00000000000045</v>
      </c>
      <c r="CA30" s="19">
        <f t="shared" si="23"/>
        <v>4590.6432000000095</v>
      </c>
      <c r="CB30" s="19">
        <f>[4]Summary!$R24</f>
        <v>1243.3875000000003</v>
      </c>
      <c r="CD30" s="16">
        <v>21</v>
      </c>
      <c r="CE30" s="17">
        <f t="shared" si="43"/>
        <v>43820</v>
      </c>
      <c r="CF30" s="18">
        <f>VLOOKUP(CE30,'Net_Schedule &amp; Net_Actual'!$A$1:$C$2107,2,0)</f>
        <v>5761.5</v>
      </c>
      <c r="CG30" s="18">
        <f>VLOOKUP(CE30,'Net_Schedule &amp; Net_Actual'!$A$1:$C$2107,3,0)</f>
        <v>5750.1819999999998</v>
      </c>
      <c r="CH30" s="19">
        <f>[4]Summary!$S24</f>
        <v>31299.840000000062</v>
      </c>
      <c r="CI30" s="19">
        <f t="shared" si="24"/>
        <v>5280.0000000000109</v>
      </c>
      <c r="CJ30" s="19">
        <f t="shared" si="25"/>
        <v>220.00000000000045</v>
      </c>
      <c r="CK30" s="19">
        <f t="shared" si="26"/>
        <v>4590.6432000000095</v>
      </c>
      <c r="CL30" s="19">
        <f>[4]Summary!$T24</f>
        <v>859.92500000000052</v>
      </c>
      <c r="CN30" s="16">
        <v>21</v>
      </c>
      <c r="CO30" s="17">
        <f t="shared" si="44"/>
        <v>43851</v>
      </c>
      <c r="CP30" s="18">
        <f>VLOOKUP(CO30,'Net_Schedule &amp; Net_Actual'!$A$1:$C$2107,2,0)</f>
        <v>4866.6769999999997</v>
      </c>
      <c r="CQ30" s="18">
        <f>VLOOKUP(CO30,'Net_Schedule &amp; Net_Actual'!$A$1:$C$2107,3,0)</f>
        <v>4718.8360000000002</v>
      </c>
      <c r="CR30" s="19">
        <f>[4]Summary!$U24</f>
        <v>31299.840000000062</v>
      </c>
      <c r="CS30" s="19">
        <f t="shared" si="27"/>
        <v>5280.0000000000109</v>
      </c>
      <c r="CT30" s="19">
        <f t="shared" si="28"/>
        <v>220.00000000000045</v>
      </c>
      <c r="CU30" s="19">
        <f t="shared" si="29"/>
        <v>4590.6432000000095</v>
      </c>
      <c r="CV30" s="19">
        <f>[4]Summary!$V24</f>
        <v>713.7775000000006</v>
      </c>
      <c r="CX30" s="16">
        <v>21</v>
      </c>
      <c r="CY30" s="17">
        <f t="shared" si="45"/>
        <v>43882</v>
      </c>
      <c r="CZ30" s="18">
        <f>VLOOKUP(CY30,'Net_Schedule &amp; Net_Actual'!$A$1:$C$2107,2,0)</f>
        <v>4405.28</v>
      </c>
      <c r="DA30" s="18">
        <f>VLOOKUP(CY30,'Net_Schedule &amp; Net_Actual'!$A$1:$C$2107,3,0)</f>
        <v>4432.2179999999998</v>
      </c>
      <c r="DB30" s="19">
        <f>[4]Summary!$W24</f>
        <v>31299.840000000062</v>
      </c>
      <c r="DC30" s="19">
        <f t="shared" si="46"/>
        <v>5280.0000000000109</v>
      </c>
      <c r="DD30" s="19">
        <f t="shared" si="30"/>
        <v>220.00000000000045</v>
      </c>
      <c r="DE30" s="19">
        <f t="shared" si="31"/>
        <v>4590.6432000000095</v>
      </c>
      <c r="DF30" s="19">
        <f>[4]Summary!$X24</f>
        <v>651.71499999999969</v>
      </c>
      <c r="DH30" s="16">
        <v>21</v>
      </c>
      <c r="DI30" s="17">
        <f t="shared" si="47"/>
        <v>43911</v>
      </c>
      <c r="DJ30" s="18">
        <f>VLOOKUP(DI30,'Net_Schedule &amp; Net_Actual'!$A$1:$C$2107,2,0)</f>
        <v>5431.1580000000004</v>
      </c>
      <c r="DK30" s="18">
        <f>VLOOKUP(DI30,'Net_Schedule &amp; Net_Actual'!$A$1:$C$2107,3,0)</f>
        <v>5300.1450000000004</v>
      </c>
      <c r="DL30" s="19">
        <f>[4]Summary!$Y24</f>
        <v>31299.840000000062</v>
      </c>
      <c r="DM30" s="19">
        <f t="shared" si="32"/>
        <v>5280.0000000000109</v>
      </c>
      <c r="DN30" s="19">
        <f t="shared" si="33"/>
        <v>220.00000000000045</v>
      </c>
      <c r="DO30" s="19">
        <f t="shared" si="34"/>
        <v>4590.6432000000095</v>
      </c>
      <c r="DP30" s="19">
        <f>[4]Summary!$Z24</f>
        <v>909.62000000000023</v>
      </c>
    </row>
    <row r="31" spans="2:120" s="15" customFormat="1" ht="15.95" customHeight="1" x14ac:dyDescent="0.2">
      <c r="B31" s="16">
        <v>22</v>
      </c>
      <c r="C31" s="17">
        <f t="shared" si="35"/>
        <v>43577</v>
      </c>
      <c r="D31" s="18">
        <f>VLOOKUP(C31,'Net_Schedule &amp; Net_Actual'!$A$1:$C$2107,2,0)</f>
        <v>11805.564</v>
      </c>
      <c r="E31" s="18">
        <f>VLOOKUP(C31,'Net_Schedule &amp; Net_Actual'!$A$1:$C$2107,3,0)</f>
        <v>11717.308999999999</v>
      </c>
      <c r="F31" s="19">
        <f>[4]Summary!$C25</f>
        <v>31299.840000000062</v>
      </c>
      <c r="G31" s="19">
        <f t="shared" si="0"/>
        <v>5280.0000000000109</v>
      </c>
      <c r="H31" s="19">
        <f t="shared" si="1"/>
        <v>220.00000000000045</v>
      </c>
      <c r="I31" s="19">
        <f t="shared" si="2"/>
        <v>4590.6432000000095</v>
      </c>
      <c r="J31" s="19">
        <f>[4]Summary!$D25</f>
        <v>1618.1024999999995</v>
      </c>
      <c r="L31" s="16">
        <v>22</v>
      </c>
      <c r="M31" s="17">
        <f t="shared" si="36"/>
        <v>43607</v>
      </c>
      <c r="N31" s="18">
        <f>VLOOKUP(M31,'Net_Schedule &amp; Net_Actual'!$A$1:$C$2107,2,0)</f>
        <v>20417.157999999999</v>
      </c>
      <c r="O31" s="18">
        <f>VLOOKUP(M31,'Net_Schedule &amp; Net_Actual'!$A$1:$C$2107,3,0)</f>
        <v>20421.091</v>
      </c>
      <c r="P31" s="19">
        <f>[4]Summary!$E25</f>
        <v>31299.840000000062</v>
      </c>
      <c r="Q31" s="19">
        <f t="shared" si="3"/>
        <v>5280.0000000000109</v>
      </c>
      <c r="R31" s="19">
        <f t="shared" si="4"/>
        <v>220.00000000000045</v>
      </c>
      <c r="S31" s="19">
        <f t="shared" si="5"/>
        <v>4590.6432000000095</v>
      </c>
      <c r="T31" s="19">
        <f>[4]Summary!$F25</f>
        <v>2922.4224999999979</v>
      </c>
      <c r="V31" s="16">
        <v>22</v>
      </c>
      <c r="W31" s="17">
        <f t="shared" si="37"/>
        <v>43638</v>
      </c>
      <c r="X31" s="18">
        <f>VLOOKUP(W31,'Net_Schedule &amp; Net_Actual'!$A$1:$C$2107,2,0)</f>
        <v>31140.983</v>
      </c>
      <c r="Y31" s="18">
        <f>VLOOKUP(W31,'Net_Schedule &amp; Net_Actual'!$A$1:$C$2107,3,0)</f>
        <v>31205.963</v>
      </c>
      <c r="Z31" s="19">
        <f>[4]Summary!$G25</f>
        <v>31299.840000000062</v>
      </c>
      <c r="AA31" s="19">
        <f t="shared" si="6"/>
        <v>5280.0000000000109</v>
      </c>
      <c r="AB31" s="19">
        <f t="shared" si="7"/>
        <v>220.00000000000045</v>
      </c>
      <c r="AC31" s="19">
        <f t="shared" si="8"/>
        <v>4590.6432000000095</v>
      </c>
      <c r="AD31" s="19">
        <f>[4]Summary!$H25</f>
        <v>4589.5199999999923</v>
      </c>
      <c r="AF31" s="16">
        <v>22</v>
      </c>
      <c r="AG31" s="17">
        <f t="shared" si="38"/>
        <v>43668</v>
      </c>
      <c r="AH31" s="18">
        <f>VLOOKUP(AG31,'Net_Schedule &amp; Net_Actual'!$A$1:$C$2107,2,0)</f>
        <v>31295.685000000001</v>
      </c>
      <c r="AI31" s="18">
        <f>VLOOKUP(AG31,'Net_Schedule &amp; Net_Actual'!$A$1:$C$2107,3,0)</f>
        <v>31340.363000000001</v>
      </c>
      <c r="AJ31" s="19">
        <f>[4]Summary!$I25</f>
        <v>31299.840000000062</v>
      </c>
      <c r="AK31" s="19">
        <f t="shared" si="9"/>
        <v>5280.0000000000109</v>
      </c>
      <c r="AL31" s="19">
        <f t="shared" si="10"/>
        <v>220.00000000000045</v>
      </c>
      <c r="AM31" s="19">
        <f t="shared" si="11"/>
        <v>4590.6432000000095</v>
      </c>
      <c r="AN31" s="19">
        <f>[4]Summary!$J25</f>
        <v>4589.5199999999923</v>
      </c>
      <c r="AP31" s="16">
        <v>22</v>
      </c>
      <c r="AQ31" s="17">
        <f t="shared" si="39"/>
        <v>43699</v>
      </c>
      <c r="AR31" s="18">
        <f>VLOOKUP(AQ31,'Net_Schedule &amp; Net_Actual'!$A$1:$C$2107,2,0)</f>
        <v>26679.800999999999</v>
      </c>
      <c r="AS31" s="18">
        <f>VLOOKUP(AQ31,'Net_Schedule &amp; Net_Actual'!$A$1:$C$2107,3,0)</f>
        <v>26730.617999999999</v>
      </c>
      <c r="AT31" s="19">
        <f>[4]Summary!$K25</f>
        <v>31299.840000000062</v>
      </c>
      <c r="AU31" s="19">
        <f t="shared" si="12"/>
        <v>5280.0000000000109</v>
      </c>
      <c r="AV31" s="19">
        <f t="shared" si="13"/>
        <v>220.00000000000045</v>
      </c>
      <c r="AW31" s="19">
        <f t="shared" si="14"/>
        <v>4590.6432000000095</v>
      </c>
      <c r="AX31" s="19">
        <f>[4]Summary!$L25</f>
        <v>3915.9199999999946</v>
      </c>
      <c r="AZ31" s="16">
        <v>22</v>
      </c>
      <c r="BA31" s="17">
        <f t="shared" si="40"/>
        <v>43730</v>
      </c>
      <c r="BB31" s="18">
        <f>VLOOKUP(BA31,'Net_Schedule &amp; Net_Actual'!$A$1:$C$2107,2,0)</f>
        <v>29354.469000000001</v>
      </c>
      <c r="BC31" s="18">
        <f>VLOOKUP(BA31,'Net_Schedule &amp; Net_Actual'!$A$1:$C$2107,3,0)</f>
        <v>30053.744999999999</v>
      </c>
      <c r="BD31" s="19">
        <f>[4]Summary!$M25</f>
        <v>31299.840000000062</v>
      </c>
      <c r="BE31" s="19">
        <f t="shared" si="15"/>
        <v>5280.0000000000109</v>
      </c>
      <c r="BF31" s="19">
        <f t="shared" si="16"/>
        <v>220.00000000000045</v>
      </c>
      <c r="BG31" s="19">
        <f t="shared" si="17"/>
        <v>4590.6432000000095</v>
      </c>
      <c r="BH31" s="19">
        <f>[4]Summary!$N25</f>
        <v>4398</v>
      </c>
      <c r="BJ31" s="16">
        <v>22</v>
      </c>
      <c r="BK31" s="17">
        <f t="shared" si="41"/>
        <v>43760</v>
      </c>
      <c r="BL31" s="18">
        <f>VLOOKUP(BK31,'Net_Schedule &amp; Net_Actual'!$A$1:$C$2107,2,0)</f>
        <v>15298.815000000001</v>
      </c>
      <c r="BM31" s="18">
        <f>VLOOKUP(BK31,'Net_Schedule &amp; Net_Actual'!$A$1:$C$2107,3,0)</f>
        <v>14962.763000000001</v>
      </c>
      <c r="BN31" s="19">
        <f>[4]Summary!$O25</f>
        <v>31299.840000000062</v>
      </c>
      <c r="BO31" s="19">
        <f>3305.82</f>
        <v>3305.82</v>
      </c>
      <c r="BP31" s="19">
        <f t="shared" si="19"/>
        <v>137.74250000000001</v>
      </c>
      <c r="BQ31" s="19">
        <f t="shared" si="20"/>
        <v>2874.2121408000003</v>
      </c>
      <c r="BR31" s="19">
        <f>[4]Summary!$P25</f>
        <v>2168.5574999999994</v>
      </c>
      <c r="BT31" s="16">
        <v>22</v>
      </c>
      <c r="BU31" s="17">
        <f t="shared" si="42"/>
        <v>43791</v>
      </c>
      <c r="BV31" s="18">
        <f>VLOOKUP(BU31,'Net_Schedule &amp; Net_Actual'!$A$1:$C$2107,2,0)</f>
        <v>7832.4170000000004</v>
      </c>
      <c r="BW31" s="18">
        <f>VLOOKUP(BU31,'Net_Schedule &amp; Net_Actual'!$A$1:$C$2107,3,0)</f>
        <v>7712.8729999999996</v>
      </c>
      <c r="BX31" s="19">
        <f>[4]Summary!$Q25</f>
        <v>31299.840000000062</v>
      </c>
      <c r="BY31" s="19">
        <f t="shared" si="21"/>
        <v>5280.0000000000109</v>
      </c>
      <c r="BZ31" s="19">
        <f t="shared" si="22"/>
        <v>220.00000000000045</v>
      </c>
      <c r="CA31" s="19">
        <f t="shared" si="23"/>
        <v>4590.6432000000095</v>
      </c>
      <c r="CB31" s="19">
        <f>[4]Summary!$R25</f>
        <v>1160.21</v>
      </c>
      <c r="CD31" s="16">
        <v>22</v>
      </c>
      <c r="CE31" s="17">
        <f t="shared" si="43"/>
        <v>43821</v>
      </c>
      <c r="CF31" s="18">
        <f>VLOOKUP(CE31,'Net_Schedule &amp; Net_Actual'!$A$1:$C$2107,2,0)</f>
        <v>7929.607</v>
      </c>
      <c r="CG31" s="18">
        <f>VLOOKUP(CE31,'Net_Schedule &amp; Net_Actual'!$A$1:$C$2107,3,0)</f>
        <v>7940.1450000000004</v>
      </c>
      <c r="CH31" s="19">
        <f>[4]Summary!$S25</f>
        <v>31299.840000000062</v>
      </c>
      <c r="CI31" s="19">
        <f t="shared" si="24"/>
        <v>5280.0000000000109</v>
      </c>
      <c r="CJ31" s="19">
        <f t="shared" si="25"/>
        <v>220.00000000000045</v>
      </c>
      <c r="CK31" s="19">
        <f t="shared" si="26"/>
        <v>4590.6432000000095</v>
      </c>
      <c r="CL31" s="19">
        <f>[4]Summary!$T25</f>
        <v>1185.4099999999987</v>
      </c>
      <c r="CN31" s="16">
        <v>22</v>
      </c>
      <c r="CO31" s="17">
        <f t="shared" si="44"/>
        <v>43852</v>
      </c>
      <c r="CP31" s="18">
        <f>VLOOKUP(CO31,'Net_Schedule &amp; Net_Actual'!$A$1:$C$2107,2,0)</f>
        <v>4925.8990000000003</v>
      </c>
      <c r="CQ31" s="18">
        <f>VLOOKUP(CO31,'Net_Schedule &amp; Net_Actual'!$A$1:$C$2107,3,0)</f>
        <v>4819.8540000000003</v>
      </c>
      <c r="CR31" s="19">
        <f>[4]Summary!$U25</f>
        <v>31299.840000000062</v>
      </c>
      <c r="CS31" s="19">
        <f t="shared" si="27"/>
        <v>5280.0000000000109</v>
      </c>
      <c r="CT31" s="19">
        <f t="shared" si="28"/>
        <v>220.00000000000045</v>
      </c>
      <c r="CU31" s="19">
        <f t="shared" si="29"/>
        <v>4590.6432000000095</v>
      </c>
      <c r="CV31" s="19">
        <f>[4]Summary!$V25</f>
        <v>755.91500000000008</v>
      </c>
      <c r="CX31" s="16">
        <v>22</v>
      </c>
      <c r="CY31" s="17">
        <f t="shared" si="45"/>
        <v>43883</v>
      </c>
      <c r="CZ31" s="18">
        <f>VLOOKUP(CY31,'Net_Schedule &amp; Net_Actual'!$A$1:$C$2107,2,0)</f>
        <v>4516.5240000000003</v>
      </c>
      <c r="DA31" s="18">
        <f>VLOOKUP(CY31,'Net_Schedule &amp; Net_Actual'!$A$1:$C$2107,3,0)</f>
        <v>4548</v>
      </c>
      <c r="DB31" s="19">
        <f>[4]Summary!$W25</f>
        <v>31299.840000000062</v>
      </c>
      <c r="DC31" s="19">
        <f t="shared" si="46"/>
        <v>5280.0000000000109</v>
      </c>
      <c r="DD31" s="19">
        <f t="shared" si="30"/>
        <v>220.00000000000045</v>
      </c>
      <c r="DE31" s="19">
        <f t="shared" si="31"/>
        <v>4590.6432000000095</v>
      </c>
      <c r="DF31" s="19">
        <f>[4]Summary!$X25</f>
        <v>662.34499999999969</v>
      </c>
      <c r="DH31" s="16">
        <v>22</v>
      </c>
      <c r="DI31" s="17">
        <f t="shared" si="47"/>
        <v>43912</v>
      </c>
      <c r="DJ31" s="18">
        <f>VLOOKUP(DI31,'Net_Schedule &amp; Net_Actual'!$A$1:$C$2107,2,0)</f>
        <v>4690.2659999999996</v>
      </c>
      <c r="DK31" s="18">
        <f>VLOOKUP(DI31,'Net_Schedule &amp; Net_Actual'!$A$1:$C$2107,3,0)</f>
        <v>4475.491</v>
      </c>
      <c r="DL31" s="19">
        <f>[4]Summary!$Y25</f>
        <v>31299.840000000062</v>
      </c>
      <c r="DM31" s="19">
        <f t="shared" si="32"/>
        <v>5280.0000000000109</v>
      </c>
      <c r="DN31" s="19">
        <f t="shared" si="33"/>
        <v>220.00000000000045</v>
      </c>
      <c r="DO31" s="19">
        <f t="shared" si="34"/>
        <v>4590.6432000000095</v>
      </c>
      <c r="DP31" s="19">
        <f>[4]Summary!$Z25</f>
        <v>833.00499999999874</v>
      </c>
    </row>
    <row r="32" spans="2:120" s="15" customFormat="1" ht="15.95" customHeight="1" x14ac:dyDescent="0.2">
      <c r="B32" s="16">
        <v>23</v>
      </c>
      <c r="C32" s="17">
        <f t="shared" si="35"/>
        <v>43578</v>
      </c>
      <c r="D32" s="18">
        <f>VLOOKUP(C32,'Net_Schedule &amp; Net_Actual'!$A$1:$C$2107,2,0)</f>
        <v>11131.937</v>
      </c>
      <c r="E32" s="18">
        <f>VLOOKUP(C32,'Net_Schedule &amp; Net_Actual'!$A$1:$C$2107,3,0)</f>
        <v>11018.109</v>
      </c>
      <c r="F32" s="19">
        <f>[4]Summary!$C26</f>
        <v>31299.840000000062</v>
      </c>
      <c r="G32" s="19">
        <f t="shared" si="0"/>
        <v>5280.0000000000109</v>
      </c>
      <c r="H32" s="19">
        <f t="shared" si="1"/>
        <v>220.00000000000045</v>
      </c>
      <c r="I32" s="19">
        <f t="shared" si="2"/>
        <v>4590.6432000000095</v>
      </c>
      <c r="J32" s="19">
        <f>[4]Summary!$D26</f>
        <v>1632.4299999999994</v>
      </c>
      <c r="L32" s="16">
        <v>23</v>
      </c>
      <c r="M32" s="17">
        <f t="shared" si="36"/>
        <v>43608</v>
      </c>
      <c r="N32" s="18">
        <f>VLOOKUP(M32,'Net_Schedule &amp; Net_Actual'!$A$1:$C$2107,2,0)</f>
        <v>22720.562000000002</v>
      </c>
      <c r="O32" s="18">
        <f>VLOOKUP(M32,'Net_Schedule &amp; Net_Actual'!$A$1:$C$2107,3,0)</f>
        <v>22707.272000000001</v>
      </c>
      <c r="P32" s="19">
        <f>[4]Summary!$E26</f>
        <v>31299.840000000062</v>
      </c>
      <c r="Q32" s="19">
        <f t="shared" si="3"/>
        <v>5280.0000000000109</v>
      </c>
      <c r="R32" s="19">
        <f t="shared" si="4"/>
        <v>220.00000000000045</v>
      </c>
      <c r="S32" s="19">
        <f t="shared" si="5"/>
        <v>4590.6432000000095</v>
      </c>
      <c r="T32" s="19">
        <f>[4]Summary!$F26</f>
        <v>3030.0324999999993</v>
      </c>
      <c r="V32" s="16">
        <v>23</v>
      </c>
      <c r="W32" s="17">
        <f t="shared" si="37"/>
        <v>43639</v>
      </c>
      <c r="X32" s="18">
        <f>VLOOKUP(W32,'Net_Schedule &amp; Net_Actual'!$A$1:$C$2107,2,0)</f>
        <v>31294.235000000001</v>
      </c>
      <c r="Y32" s="18">
        <f>VLOOKUP(W32,'Net_Schedule &amp; Net_Actual'!$A$1:$C$2107,3,0)</f>
        <v>30831.491000000002</v>
      </c>
      <c r="Z32" s="19">
        <f>[4]Summary!$G26</f>
        <v>31299.840000000062</v>
      </c>
      <c r="AA32" s="19">
        <f t="shared" si="6"/>
        <v>5280.0000000000109</v>
      </c>
      <c r="AB32" s="19">
        <f t="shared" si="7"/>
        <v>220.00000000000045</v>
      </c>
      <c r="AC32" s="19">
        <f t="shared" si="8"/>
        <v>4590.6432000000095</v>
      </c>
      <c r="AD32" s="19">
        <f>[4]Summary!$H26</f>
        <v>4589.5199999999923</v>
      </c>
      <c r="AF32" s="16">
        <v>23</v>
      </c>
      <c r="AG32" s="17">
        <f t="shared" si="38"/>
        <v>43669</v>
      </c>
      <c r="AH32" s="18">
        <f>VLOOKUP(AG32,'Net_Schedule &amp; Net_Actual'!$A$1:$C$2107,2,0)</f>
        <v>31295.685000000001</v>
      </c>
      <c r="AI32" s="18">
        <f>VLOOKUP(AG32,'Net_Schedule &amp; Net_Actual'!$A$1:$C$2107,3,0)</f>
        <v>31326.544999999998</v>
      </c>
      <c r="AJ32" s="19">
        <f>[4]Summary!$I26</f>
        <v>31299.840000000062</v>
      </c>
      <c r="AK32" s="19">
        <f t="shared" si="9"/>
        <v>5280.0000000000109</v>
      </c>
      <c r="AL32" s="19">
        <f t="shared" si="10"/>
        <v>220.00000000000045</v>
      </c>
      <c r="AM32" s="19">
        <f t="shared" si="11"/>
        <v>4590.6432000000095</v>
      </c>
      <c r="AN32" s="19">
        <f>[4]Summary!$J26</f>
        <v>4589.5199999999923</v>
      </c>
      <c r="AP32" s="16">
        <v>23</v>
      </c>
      <c r="AQ32" s="17">
        <f t="shared" si="39"/>
        <v>43700</v>
      </c>
      <c r="AR32" s="18">
        <f>VLOOKUP(AQ32,'Net_Schedule &amp; Net_Actual'!$A$1:$C$2107,2,0)</f>
        <v>31296.014999999999</v>
      </c>
      <c r="AS32" s="18">
        <f>VLOOKUP(AQ32,'Net_Schedule &amp; Net_Actual'!$A$1:$C$2107,3,0)</f>
        <v>31266.181</v>
      </c>
      <c r="AT32" s="19">
        <f>[4]Summary!$K26</f>
        <v>31299.840000000062</v>
      </c>
      <c r="AU32" s="19">
        <f t="shared" si="12"/>
        <v>5280.0000000000109</v>
      </c>
      <c r="AV32" s="19">
        <f t="shared" si="13"/>
        <v>220.00000000000045</v>
      </c>
      <c r="AW32" s="19">
        <f t="shared" si="14"/>
        <v>4590.6432000000095</v>
      </c>
      <c r="AX32" s="19">
        <f>[4]Summary!$L26</f>
        <v>4590</v>
      </c>
      <c r="AZ32" s="16">
        <v>23</v>
      </c>
      <c r="BA32" s="17">
        <f t="shared" si="40"/>
        <v>43731</v>
      </c>
      <c r="BB32" s="18">
        <f>VLOOKUP(BA32,'Net_Schedule &amp; Net_Actual'!$A$1:$C$2107,2,0)</f>
        <v>30938.698</v>
      </c>
      <c r="BC32" s="18">
        <f>VLOOKUP(BA32,'Net_Schedule &amp; Net_Actual'!$A$1:$C$2107,3,0)</f>
        <v>31226.544999999998</v>
      </c>
      <c r="BD32" s="19">
        <f>[4]Summary!$M26</f>
        <v>31299.840000000062</v>
      </c>
      <c r="BE32" s="19">
        <f t="shared" si="15"/>
        <v>5280.0000000000109</v>
      </c>
      <c r="BF32" s="19">
        <f t="shared" si="16"/>
        <v>220.00000000000045</v>
      </c>
      <c r="BG32" s="19">
        <f t="shared" si="17"/>
        <v>4590.6432000000095</v>
      </c>
      <c r="BH32" s="19">
        <f>[4]Summary!$N26</f>
        <v>4498.0799999999972</v>
      </c>
      <c r="BJ32" s="16">
        <v>23</v>
      </c>
      <c r="BK32" s="17">
        <f t="shared" si="41"/>
        <v>43761</v>
      </c>
      <c r="BL32" s="18">
        <f>VLOOKUP(BK32,'Net_Schedule &amp; Net_Actual'!$A$1:$C$2107,2,0)</f>
        <v>14630.834999999999</v>
      </c>
      <c r="BM32" s="18">
        <f>VLOOKUP(BK32,'Net_Schedule &amp; Net_Actual'!$A$1:$C$2107,3,0)</f>
        <v>14341.745000000001</v>
      </c>
      <c r="BN32" s="19">
        <f>[4]Summary!$O26</f>
        <v>31299.840000000062</v>
      </c>
      <c r="BO32" s="19">
        <f t="shared" si="18"/>
        <v>5280.0000000000109</v>
      </c>
      <c r="BP32" s="19">
        <f t="shared" si="19"/>
        <v>220.00000000000045</v>
      </c>
      <c r="BQ32" s="19">
        <f t="shared" si="20"/>
        <v>4590.6432000000095</v>
      </c>
      <c r="BR32" s="19">
        <f>[4]Summary!$P26</f>
        <v>1980.9525000000001</v>
      </c>
      <c r="BT32" s="16">
        <v>23</v>
      </c>
      <c r="BU32" s="17">
        <f t="shared" si="42"/>
        <v>43792</v>
      </c>
      <c r="BV32" s="18">
        <f>VLOOKUP(BU32,'Net_Schedule &amp; Net_Actual'!$A$1:$C$2107,2,0)</f>
        <v>8582.6200000000008</v>
      </c>
      <c r="BW32" s="18">
        <f>VLOOKUP(BU32,'Net_Schedule &amp; Net_Actual'!$A$1:$C$2107,3,0)</f>
        <v>8330.2540000000008</v>
      </c>
      <c r="BX32" s="19">
        <f>[4]Summary!$Q26</f>
        <v>31299.840000000062</v>
      </c>
      <c r="BY32" s="19">
        <f t="shared" si="21"/>
        <v>5280.0000000000109</v>
      </c>
      <c r="BZ32" s="19">
        <f t="shared" si="22"/>
        <v>220.00000000000045</v>
      </c>
      <c r="CA32" s="19">
        <f t="shared" si="23"/>
        <v>4590.6432000000095</v>
      </c>
      <c r="CB32" s="19">
        <f>[4]Summary!$R26</f>
        <v>1266.7699999999993</v>
      </c>
      <c r="CD32" s="16">
        <v>23</v>
      </c>
      <c r="CE32" s="17">
        <f t="shared" si="43"/>
        <v>43822</v>
      </c>
      <c r="CF32" s="18">
        <f>VLOOKUP(CE32,'Net_Schedule &amp; Net_Actual'!$A$1:$C$2107,2,0)</f>
        <v>5246.8879999999999</v>
      </c>
      <c r="CG32" s="18">
        <f>VLOOKUP(CE32,'Net_Schedule &amp; Net_Actual'!$A$1:$C$2107,3,0)</f>
        <v>5267.7089999999998</v>
      </c>
      <c r="CH32" s="19">
        <f>[4]Summary!$S26</f>
        <v>31299.840000000062</v>
      </c>
      <c r="CI32" s="19">
        <f t="shared" si="24"/>
        <v>5280.0000000000109</v>
      </c>
      <c r="CJ32" s="19">
        <f t="shared" si="25"/>
        <v>220.00000000000045</v>
      </c>
      <c r="CK32" s="19">
        <f t="shared" si="26"/>
        <v>4590.6432000000095</v>
      </c>
      <c r="CL32" s="19">
        <f>[4]Summary!$T26</f>
        <v>675.22000000000014</v>
      </c>
      <c r="CN32" s="16">
        <v>23</v>
      </c>
      <c r="CO32" s="17">
        <f t="shared" si="44"/>
        <v>43853</v>
      </c>
      <c r="CP32" s="18">
        <f>VLOOKUP(CO32,'Net_Schedule &amp; Net_Actual'!$A$1:$C$2107,2,0)</f>
        <v>5008.0600000000004</v>
      </c>
      <c r="CQ32" s="18">
        <f>VLOOKUP(CO32,'Net_Schedule &amp; Net_Actual'!$A$1:$C$2107,3,0)</f>
        <v>4914.982</v>
      </c>
      <c r="CR32" s="19">
        <f>[4]Summary!$U26</f>
        <v>31299.840000000062</v>
      </c>
      <c r="CS32" s="19">
        <f t="shared" si="27"/>
        <v>5280.0000000000109</v>
      </c>
      <c r="CT32" s="19">
        <f t="shared" si="28"/>
        <v>220.00000000000045</v>
      </c>
      <c r="CU32" s="19">
        <f t="shared" si="29"/>
        <v>4590.6432000000095</v>
      </c>
      <c r="CV32" s="19">
        <f>[4]Summary!$V26</f>
        <v>740.45750000000044</v>
      </c>
      <c r="CX32" s="16">
        <v>23</v>
      </c>
      <c r="CY32" s="17">
        <f t="shared" si="45"/>
        <v>43884</v>
      </c>
      <c r="CZ32" s="18">
        <f>VLOOKUP(CY32,'Net_Schedule &amp; Net_Actual'!$A$1:$C$2107,2,0)</f>
        <v>5509.4049999999997</v>
      </c>
      <c r="DA32" s="18">
        <f>VLOOKUP(CY32,'Net_Schedule &amp; Net_Actual'!$A$1:$C$2107,3,0)</f>
        <v>5529.9639999999999</v>
      </c>
      <c r="DB32" s="19">
        <f>[4]Summary!$W26</f>
        <v>31299.840000000062</v>
      </c>
      <c r="DC32" s="19">
        <f t="shared" si="46"/>
        <v>5280.0000000000109</v>
      </c>
      <c r="DD32" s="19">
        <f t="shared" si="30"/>
        <v>220.00000000000045</v>
      </c>
      <c r="DE32" s="19">
        <f t="shared" si="31"/>
        <v>4590.6432000000095</v>
      </c>
      <c r="DF32" s="19">
        <f>[4]Summary!$X26</f>
        <v>694.75499999999943</v>
      </c>
      <c r="DH32" s="16">
        <v>23</v>
      </c>
      <c r="DI32" s="17">
        <f t="shared" si="47"/>
        <v>43913</v>
      </c>
      <c r="DJ32" s="18">
        <f>VLOOKUP(DI32,'Net_Schedule &amp; Net_Actual'!$A$1:$C$2107,2,0)</f>
        <v>6570.9449999999997</v>
      </c>
      <c r="DK32" s="18">
        <f>VLOOKUP(DI32,'Net_Schedule &amp; Net_Actual'!$A$1:$C$2107,3,0)</f>
        <v>6579.491</v>
      </c>
      <c r="DL32" s="19">
        <f>[4]Summary!$Y26</f>
        <v>31299.840000000062</v>
      </c>
      <c r="DM32" s="19">
        <f t="shared" si="32"/>
        <v>5280.0000000000109</v>
      </c>
      <c r="DN32" s="19">
        <f t="shared" si="33"/>
        <v>220.00000000000045</v>
      </c>
      <c r="DO32" s="19">
        <f t="shared" si="34"/>
        <v>4590.6432000000095</v>
      </c>
      <c r="DP32" s="19">
        <f>[4]Summary!$Z26</f>
        <v>1058.0174999999999</v>
      </c>
    </row>
    <row r="33" spans="2:124" s="15" customFormat="1" ht="15.95" customHeight="1" x14ac:dyDescent="0.2">
      <c r="B33" s="16">
        <v>24</v>
      </c>
      <c r="C33" s="17">
        <f t="shared" si="35"/>
        <v>43579</v>
      </c>
      <c r="D33" s="18">
        <f>VLOOKUP(C33,'Net_Schedule &amp; Net_Actual'!$A$1:$C$2107,2,0)</f>
        <v>11882.323</v>
      </c>
      <c r="E33" s="18">
        <f>VLOOKUP(C33,'Net_Schedule &amp; Net_Actual'!$A$1:$C$2107,3,0)</f>
        <v>11779.781999999999</v>
      </c>
      <c r="F33" s="19">
        <f>[4]Summary!$C27</f>
        <v>31299.840000000062</v>
      </c>
      <c r="G33" s="19">
        <f t="shared" si="0"/>
        <v>5280.0000000000109</v>
      </c>
      <c r="H33" s="19">
        <f t="shared" si="1"/>
        <v>220.00000000000045</v>
      </c>
      <c r="I33" s="19">
        <f t="shared" si="2"/>
        <v>4590.6432000000095</v>
      </c>
      <c r="J33" s="19">
        <f>[4]Summary!$D27</f>
        <v>1691.3199999999995</v>
      </c>
      <c r="L33" s="16">
        <v>24</v>
      </c>
      <c r="M33" s="17">
        <f t="shared" si="36"/>
        <v>43609</v>
      </c>
      <c r="N33" s="18">
        <f>VLOOKUP(M33,'Net_Schedule &amp; Net_Actual'!$A$1:$C$2107,2,0)</f>
        <v>22852.776000000002</v>
      </c>
      <c r="O33" s="18">
        <f>VLOOKUP(M33,'Net_Schedule &amp; Net_Actual'!$A$1:$C$2107,3,0)</f>
        <v>22621.599999999999</v>
      </c>
      <c r="P33" s="19">
        <f>[4]Summary!$E27</f>
        <v>31299.840000000062</v>
      </c>
      <c r="Q33" s="19">
        <f t="shared" si="3"/>
        <v>5280.0000000000109</v>
      </c>
      <c r="R33" s="19">
        <f t="shared" si="4"/>
        <v>220.00000000000045</v>
      </c>
      <c r="S33" s="19">
        <f t="shared" si="5"/>
        <v>4590.6432000000095</v>
      </c>
      <c r="T33" s="19">
        <f>[4]Summary!$F27</f>
        <v>3369.8249999999989</v>
      </c>
      <c r="V33" s="16">
        <v>24</v>
      </c>
      <c r="W33" s="17">
        <f t="shared" si="37"/>
        <v>43640</v>
      </c>
      <c r="X33" s="18">
        <f>VLOOKUP(W33,'Net_Schedule &amp; Net_Actual'!$A$1:$C$2107,2,0)</f>
        <v>31186.534</v>
      </c>
      <c r="Y33" s="18">
        <f>VLOOKUP(W33,'Net_Schedule &amp; Net_Actual'!$A$1:$C$2107,3,0)</f>
        <v>31083.418000000001</v>
      </c>
      <c r="Z33" s="19">
        <f>[4]Summary!$G27</f>
        <v>31299.840000000062</v>
      </c>
      <c r="AA33" s="19">
        <f t="shared" si="6"/>
        <v>5280.0000000000109</v>
      </c>
      <c r="AB33" s="19">
        <f t="shared" si="7"/>
        <v>220.00000000000045</v>
      </c>
      <c r="AC33" s="19">
        <f t="shared" si="8"/>
        <v>4590.6432000000095</v>
      </c>
      <c r="AD33" s="19">
        <f>[4]Summary!$H27</f>
        <v>4589.5199999999923</v>
      </c>
      <c r="AF33" s="16">
        <v>24</v>
      </c>
      <c r="AG33" s="17">
        <f t="shared" si="38"/>
        <v>43670</v>
      </c>
      <c r="AH33" s="18">
        <f>VLOOKUP(AG33,'Net_Schedule &amp; Net_Actual'!$A$1:$C$2107,2,0)</f>
        <v>31290.293000000001</v>
      </c>
      <c r="AI33" s="18">
        <f>VLOOKUP(AG33,'Net_Schedule &amp; Net_Actual'!$A$1:$C$2107,3,0)</f>
        <v>31277.671999999999</v>
      </c>
      <c r="AJ33" s="19">
        <f>[4]Summary!$I27</f>
        <v>31299.840000000062</v>
      </c>
      <c r="AK33" s="19">
        <f t="shared" si="9"/>
        <v>5280.0000000000109</v>
      </c>
      <c r="AL33" s="19">
        <f t="shared" si="10"/>
        <v>220.00000000000045</v>
      </c>
      <c r="AM33" s="19">
        <f t="shared" si="11"/>
        <v>4590.6432000000095</v>
      </c>
      <c r="AN33" s="19">
        <f>[4]Summary!$J27</f>
        <v>4589.5199999999923</v>
      </c>
      <c r="AP33" s="16">
        <v>24</v>
      </c>
      <c r="AQ33" s="17">
        <f t="shared" si="39"/>
        <v>43701</v>
      </c>
      <c r="AR33" s="18">
        <f>VLOOKUP(AQ33,'Net_Schedule &amp; Net_Actual'!$A$1:$C$2107,2,0)</f>
        <v>31123.542000000001</v>
      </c>
      <c r="AS33" s="18">
        <f>VLOOKUP(AQ33,'Net_Schedule &amp; Net_Actual'!$A$1:$C$2107,3,0)</f>
        <v>31252.145</v>
      </c>
      <c r="AT33" s="19">
        <f>[4]Summary!$K27</f>
        <v>31299.840000000062</v>
      </c>
      <c r="AU33" s="19">
        <f t="shared" si="12"/>
        <v>5280.0000000000109</v>
      </c>
      <c r="AV33" s="19">
        <f t="shared" si="13"/>
        <v>220.00000000000045</v>
      </c>
      <c r="AW33" s="19">
        <f t="shared" si="14"/>
        <v>4590.6432000000095</v>
      </c>
      <c r="AX33" s="19">
        <f>[4]Summary!$L27</f>
        <v>4590</v>
      </c>
      <c r="AZ33" s="16">
        <v>24</v>
      </c>
      <c r="BA33" s="17">
        <f t="shared" si="40"/>
        <v>43732</v>
      </c>
      <c r="BB33" s="18">
        <f>VLOOKUP(BA33,'Net_Schedule &amp; Net_Actual'!$A$1:$C$2107,2,0)</f>
        <v>31295.717000000001</v>
      </c>
      <c r="BC33" s="18">
        <f>VLOOKUP(BA33,'Net_Schedule &amp; Net_Actual'!$A$1:$C$2107,3,0)</f>
        <v>30996.871999999999</v>
      </c>
      <c r="BD33" s="19">
        <f>[4]Summary!$M27</f>
        <v>31299.840000000062</v>
      </c>
      <c r="BE33" s="19">
        <f t="shared" si="15"/>
        <v>5280.0000000000109</v>
      </c>
      <c r="BF33" s="19">
        <f t="shared" si="16"/>
        <v>220.00000000000045</v>
      </c>
      <c r="BG33" s="19">
        <f t="shared" si="17"/>
        <v>4590.6432000000095</v>
      </c>
      <c r="BH33" s="19">
        <f>[4]Summary!$N27</f>
        <v>4498.0799999999972</v>
      </c>
      <c r="BJ33" s="16">
        <v>24</v>
      </c>
      <c r="BK33" s="17">
        <f t="shared" si="41"/>
        <v>43762</v>
      </c>
      <c r="BL33" s="18">
        <f>VLOOKUP(BK33,'Net_Schedule &amp; Net_Actual'!$A$1:$C$2107,2,0)</f>
        <v>13830.275</v>
      </c>
      <c r="BM33" s="18">
        <f>VLOOKUP(BK33,'Net_Schedule &amp; Net_Actual'!$A$1:$C$2107,3,0)</f>
        <v>13450.982</v>
      </c>
      <c r="BN33" s="19">
        <f>[4]Summary!$O27</f>
        <v>31299.840000000062</v>
      </c>
      <c r="BO33" s="19">
        <f t="shared" si="18"/>
        <v>5280.0000000000109</v>
      </c>
      <c r="BP33" s="19">
        <f t="shared" si="19"/>
        <v>220.00000000000045</v>
      </c>
      <c r="BQ33" s="19">
        <f t="shared" si="20"/>
        <v>4590.6432000000095</v>
      </c>
      <c r="BR33" s="19">
        <f>[4]Summary!$P27</f>
        <v>2093.2849999999999</v>
      </c>
      <c r="BT33" s="16">
        <v>24</v>
      </c>
      <c r="BU33" s="17">
        <f t="shared" si="42"/>
        <v>43793</v>
      </c>
      <c r="BV33" s="18">
        <f>VLOOKUP(BU33,'Net_Schedule &amp; Net_Actual'!$A$1:$C$2107,2,0)</f>
        <v>7499.3149999999996</v>
      </c>
      <c r="BW33" s="18">
        <f>VLOOKUP(BU33,'Net_Schedule &amp; Net_Actual'!$A$1:$C$2107,3,0)</f>
        <v>7198.6909999999998</v>
      </c>
      <c r="BX33" s="19">
        <f>[4]Summary!$Q27</f>
        <v>31299.840000000062</v>
      </c>
      <c r="BY33" s="19">
        <f t="shared" si="21"/>
        <v>5280.0000000000109</v>
      </c>
      <c r="BZ33" s="19">
        <f t="shared" si="22"/>
        <v>220.00000000000045</v>
      </c>
      <c r="CA33" s="19">
        <f t="shared" si="23"/>
        <v>4590.6432000000095</v>
      </c>
      <c r="CB33" s="19">
        <f>[4]Summary!$R27</f>
        <v>1110.362499999999</v>
      </c>
      <c r="CD33" s="16">
        <v>24</v>
      </c>
      <c r="CE33" s="17">
        <f t="shared" si="43"/>
        <v>43823</v>
      </c>
      <c r="CF33" s="18">
        <f>VLOOKUP(CE33,'Net_Schedule &amp; Net_Actual'!$A$1:$C$2107,2,0)</f>
        <v>4993.0879999999997</v>
      </c>
      <c r="CG33" s="18">
        <f>VLOOKUP(CE33,'Net_Schedule &amp; Net_Actual'!$A$1:$C$2107,3,0)</f>
        <v>4987.4179999999997</v>
      </c>
      <c r="CH33" s="19">
        <f>[4]Summary!$S27</f>
        <v>31299.840000000062</v>
      </c>
      <c r="CI33" s="19">
        <f t="shared" si="24"/>
        <v>5280.0000000000109</v>
      </c>
      <c r="CJ33" s="19">
        <f t="shared" si="25"/>
        <v>220.00000000000045</v>
      </c>
      <c r="CK33" s="19">
        <f t="shared" si="26"/>
        <v>4590.6432000000095</v>
      </c>
      <c r="CL33" s="19">
        <f>[4]Summary!$T27</f>
        <v>746.93500000000006</v>
      </c>
      <c r="CN33" s="16">
        <v>24</v>
      </c>
      <c r="CO33" s="17">
        <f t="shared" si="44"/>
        <v>43854</v>
      </c>
      <c r="CP33" s="18">
        <f>VLOOKUP(CO33,'Net_Schedule &amp; Net_Actual'!$A$1:$C$2107,2,0)</f>
        <v>5003.9669999999996</v>
      </c>
      <c r="CQ33" s="18">
        <f>VLOOKUP(CO33,'Net_Schedule &amp; Net_Actual'!$A$1:$C$2107,3,0)</f>
        <v>5013.3090000000002</v>
      </c>
      <c r="CR33" s="19">
        <f>[4]Summary!$U27</f>
        <v>31299.840000000062</v>
      </c>
      <c r="CS33" s="19">
        <f t="shared" si="27"/>
        <v>5280.0000000000109</v>
      </c>
      <c r="CT33" s="19">
        <f t="shared" si="28"/>
        <v>220.00000000000045</v>
      </c>
      <c r="CU33" s="19">
        <f t="shared" si="29"/>
        <v>4590.6432000000095</v>
      </c>
      <c r="CV33" s="19">
        <f>[4]Summary!$V27</f>
        <v>733.72000000000025</v>
      </c>
      <c r="CX33" s="16">
        <v>24</v>
      </c>
      <c r="CY33" s="17">
        <f t="shared" si="45"/>
        <v>43885</v>
      </c>
      <c r="CZ33" s="18">
        <f>VLOOKUP(CY33,'Net_Schedule &amp; Net_Actual'!$A$1:$C$2107,2,0)</f>
        <v>5497.4970000000003</v>
      </c>
      <c r="DA33" s="18">
        <f>VLOOKUP(CY33,'Net_Schedule &amp; Net_Actual'!$A$1:$C$2107,3,0)</f>
        <v>5493.6729999999998</v>
      </c>
      <c r="DB33" s="19">
        <f>[4]Summary!$W27</f>
        <v>31299.840000000062</v>
      </c>
      <c r="DC33" s="19">
        <f t="shared" si="46"/>
        <v>5280.0000000000109</v>
      </c>
      <c r="DD33" s="19">
        <f t="shared" si="30"/>
        <v>220.00000000000045</v>
      </c>
      <c r="DE33" s="19">
        <f t="shared" si="31"/>
        <v>4590.6432000000095</v>
      </c>
      <c r="DF33" s="19">
        <f>[4]Summary!$X27</f>
        <v>807.82499999999845</v>
      </c>
      <c r="DH33" s="16">
        <v>24</v>
      </c>
      <c r="DI33" s="17">
        <f t="shared" si="47"/>
        <v>43914</v>
      </c>
      <c r="DJ33" s="18">
        <f>VLOOKUP(DI33,'Net_Schedule &amp; Net_Actual'!$A$1:$C$2107,2,0)</f>
        <v>5443.5609999999997</v>
      </c>
      <c r="DK33" s="18">
        <f>VLOOKUP(DI33,'Net_Schedule &amp; Net_Actual'!$A$1:$C$2107,3,0)</f>
        <v>5324.509</v>
      </c>
      <c r="DL33" s="19">
        <f>[4]Summary!$Y27</f>
        <v>31299.840000000062</v>
      </c>
      <c r="DM33" s="19">
        <f t="shared" si="32"/>
        <v>5280.0000000000109</v>
      </c>
      <c r="DN33" s="19">
        <f t="shared" si="33"/>
        <v>220.00000000000045</v>
      </c>
      <c r="DO33" s="19">
        <f t="shared" si="34"/>
        <v>4590.6432000000095</v>
      </c>
      <c r="DP33" s="19">
        <f>[4]Summary!$Z27</f>
        <v>948.28749999999866</v>
      </c>
    </row>
    <row r="34" spans="2:124" s="15" customFormat="1" ht="15.95" customHeight="1" x14ac:dyDescent="0.2">
      <c r="B34" s="16">
        <v>25</v>
      </c>
      <c r="C34" s="17">
        <f t="shared" si="35"/>
        <v>43580</v>
      </c>
      <c r="D34" s="18">
        <f>VLOOKUP(C34,'Net_Schedule &amp; Net_Actual'!$A$1:$C$2107,2,0)</f>
        <v>15018.545</v>
      </c>
      <c r="E34" s="18">
        <f>VLOOKUP(C34,'Net_Schedule &amp; Net_Actual'!$A$1:$C$2107,3,0)</f>
        <v>15217.454</v>
      </c>
      <c r="F34" s="19">
        <f>[4]Summary!$C28</f>
        <v>31299.840000000062</v>
      </c>
      <c r="G34" s="19">
        <f t="shared" si="0"/>
        <v>5280.0000000000109</v>
      </c>
      <c r="H34" s="19">
        <f t="shared" si="1"/>
        <v>220.00000000000045</v>
      </c>
      <c r="I34" s="19">
        <f t="shared" si="2"/>
        <v>4590.6432000000095</v>
      </c>
      <c r="J34" s="19">
        <f>[4]Summary!$D28</f>
        <v>1784.5749999999987</v>
      </c>
      <c r="L34" s="16">
        <v>25</v>
      </c>
      <c r="M34" s="17">
        <f t="shared" si="36"/>
        <v>43610</v>
      </c>
      <c r="N34" s="18">
        <f>VLOOKUP(M34,'Net_Schedule &amp; Net_Actual'!$A$1:$C$2107,2,0)</f>
        <v>22449.741000000002</v>
      </c>
      <c r="O34" s="18">
        <f>VLOOKUP(M34,'Net_Schedule &amp; Net_Actual'!$A$1:$C$2107,3,0)</f>
        <v>23568.726999999999</v>
      </c>
      <c r="P34" s="19">
        <f>[4]Summary!$E28</f>
        <v>31299.840000000062</v>
      </c>
      <c r="Q34" s="19">
        <f t="shared" si="3"/>
        <v>5280.0000000000109</v>
      </c>
      <c r="R34" s="19">
        <f t="shared" si="4"/>
        <v>220.00000000000045</v>
      </c>
      <c r="S34" s="19">
        <f t="shared" si="5"/>
        <v>4590.6432000000095</v>
      </c>
      <c r="T34" s="19">
        <f>[4]Summary!$F28</f>
        <v>3405.3224999999961</v>
      </c>
      <c r="V34" s="16">
        <v>25</v>
      </c>
      <c r="W34" s="17">
        <f t="shared" si="37"/>
        <v>43641</v>
      </c>
      <c r="X34" s="18">
        <f>VLOOKUP(W34,'Net_Schedule &amp; Net_Actual'!$A$1:$C$2107,2,0)</f>
        <v>30968.534</v>
      </c>
      <c r="Y34" s="18">
        <f>VLOOKUP(W34,'Net_Schedule &amp; Net_Actual'!$A$1:$C$2107,3,0)</f>
        <v>30997.599999999999</v>
      </c>
      <c r="Z34" s="19">
        <f>[4]Summary!$G28</f>
        <v>31299.840000000062</v>
      </c>
      <c r="AA34" s="19">
        <f t="shared" si="6"/>
        <v>5280.0000000000109</v>
      </c>
      <c r="AB34" s="19">
        <f t="shared" si="7"/>
        <v>220.00000000000045</v>
      </c>
      <c r="AC34" s="19">
        <f t="shared" si="8"/>
        <v>4590.6432000000095</v>
      </c>
      <c r="AD34" s="19">
        <f>[4]Summary!$H28</f>
        <v>4589.5199999999923</v>
      </c>
      <c r="AF34" s="16">
        <v>25</v>
      </c>
      <c r="AG34" s="17">
        <f t="shared" si="38"/>
        <v>43671</v>
      </c>
      <c r="AH34" s="18">
        <f>VLOOKUP(AG34,'Net_Schedule &amp; Net_Actual'!$A$1:$C$2107,2,0)</f>
        <v>31149.107</v>
      </c>
      <c r="AI34" s="18">
        <f>VLOOKUP(AG34,'Net_Schedule &amp; Net_Actual'!$A$1:$C$2107,3,0)</f>
        <v>31260.145</v>
      </c>
      <c r="AJ34" s="19">
        <f>[4]Summary!$I28</f>
        <v>31299.840000000062</v>
      </c>
      <c r="AK34" s="19">
        <f t="shared" si="9"/>
        <v>5280.0000000000109</v>
      </c>
      <c r="AL34" s="19">
        <f t="shared" si="10"/>
        <v>220.00000000000045</v>
      </c>
      <c r="AM34" s="19">
        <f t="shared" si="11"/>
        <v>4590.6432000000095</v>
      </c>
      <c r="AN34" s="19">
        <f>[4]Summary!$J28</f>
        <v>4589.5199999999923</v>
      </c>
      <c r="AP34" s="16">
        <v>25</v>
      </c>
      <c r="AQ34" s="17">
        <f t="shared" si="39"/>
        <v>43702</v>
      </c>
      <c r="AR34" s="18">
        <f>VLOOKUP(AQ34,'Net_Schedule &amp; Net_Actual'!$A$1:$C$2107,2,0)</f>
        <v>31250.523000000001</v>
      </c>
      <c r="AS34" s="18">
        <f>VLOOKUP(AQ34,'Net_Schedule &amp; Net_Actual'!$A$1:$C$2107,3,0)</f>
        <v>31037.091</v>
      </c>
      <c r="AT34" s="19">
        <f>[4]Summary!$K28</f>
        <v>31299.840000000062</v>
      </c>
      <c r="AU34" s="19">
        <f t="shared" si="12"/>
        <v>5280.0000000000109</v>
      </c>
      <c r="AV34" s="19">
        <f t="shared" si="13"/>
        <v>220.00000000000045</v>
      </c>
      <c r="AW34" s="19">
        <f t="shared" si="14"/>
        <v>4590.6432000000095</v>
      </c>
      <c r="AX34" s="19">
        <f>[4]Summary!$L28</f>
        <v>4590</v>
      </c>
      <c r="AZ34" s="16">
        <v>25</v>
      </c>
      <c r="BA34" s="17">
        <f t="shared" si="40"/>
        <v>43733</v>
      </c>
      <c r="BB34" s="18">
        <f>VLOOKUP(BA34,'Net_Schedule &amp; Net_Actual'!$A$1:$C$2107,2,0)</f>
        <v>30587.124</v>
      </c>
      <c r="BC34" s="18">
        <f>VLOOKUP(BA34,'Net_Schedule &amp; Net_Actual'!$A$1:$C$2107,3,0)</f>
        <v>29616.436000000002</v>
      </c>
      <c r="BD34" s="19">
        <f>[4]Summary!$M28</f>
        <v>31299.840000000062</v>
      </c>
      <c r="BE34" s="19">
        <f t="shared" si="15"/>
        <v>5280.0000000000109</v>
      </c>
      <c r="BF34" s="19">
        <f t="shared" si="16"/>
        <v>220.00000000000045</v>
      </c>
      <c r="BG34" s="19">
        <f t="shared" si="17"/>
        <v>4590.6432000000095</v>
      </c>
      <c r="BH34" s="19">
        <f>[4]Summary!$N28</f>
        <v>4498.0799999999972</v>
      </c>
      <c r="BJ34" s="16">
        <v>25</v>
      </c>
      <c r="BK34" s="17">
        <f t="shared" si="41"/>
        <v>43763</v>
      </c>
      <c r="BL34" s="18">
        <f>VLOOKUP(BK34,'Net_Schedule &amp; Net_Actual'!$A$1:$C$2107,2,0)</f>
        <v>12591.816999999999</v>
      </c>
      <c r="BM34" s="18">
        <f>VLOOKUP(BK34,'Net_Schedule &amp; Net_Actual'!$A$1:$C$2107,3,0)</f>
        <v>12191.927</v>
      </c>
      <c r="BN34" s="19">
        <f>[4]Summary!$O28</f>
        <v>31299.840000000062</v>
      </c>
      <c r="BO34" s="19">
        <f t="shared" si="18"/>
        <v>5280.0000000000109</v>
      </c>
      <c r="BP34" s="19">
        <f t="shared" si="19"/>
        <v>220.00000000000045</v>
      </c>
      <c r="BQ34" s="19">
        <f t="shared" si="20"/>
        <v>4590.6432000000095</v>
      </c>
      <c r="BR34" s="19">
        <f>[4]Summary!$P28</f>
        <v>1856.4775000000002</v>
      </c>
      <c r="BT34" s="16">
        <v>25</v>
      </c>
      <c r="BU34" s="17">
        <f t="shared" si="42"/>
        <v>43794</v>
      </c>
      <c r="BV34" s="18">
        <f>VLOOKUP(BU34,'Net_Schedule &amp; Net_Actual'!$A$1:$C$2107,2,0)</f>
        <v>8442.6319999999996</v>
      </c>
      <c r="BW34" s="18">
        <f>VLOOKUP(BU34,'Net_Schedule &amp; Net_Actual'!$A$1:$C$2107,3,0)</f>
        <v>7767.7089999999998</v>
      </c>
      <c r="BX34" s="19">
        <f>[4]Summary!$Q28</f>
        <v>31299.840000000062</v>
      </c>
      <c r="BY34" s="19">
        <v>4375.72</v>
      </c>
      <c r="BZ34" s="19">
        <f t="shared" si="22"/>
        <v>182.32166666666669</v>
      </c>
      <c r="CA34" s="19">
        <f>BY34*(1-1.2%)*(1-12%)</f>
        <v>3804.4259968000001</v>
      </c>
      <c r="CB34" s="19">
        <f>[4]Summary!$R28</f>
        <v>1281.6799999999996</v>
      </c>
      <c r="CD34" s="16">
        <v>25</v>
      </c>
      <c r="CE34" s="17">
        <f t="shared" si="43"/>
        <v>43824</v>
      </c>
      <c r="CF34" s="18">
        <f>VLOOKUP(CE34,'Net_Schedule &amp; Net_Actual'!$A$1:$C$2107,2,0)</f>
        <v>5150.6499999999996</v>
      </c>
      <c r="CG34" s="18">
        <f>VLOOKUP(CE34,'Net_Schedule &amp; Net_Actual'!$A$1:$C$2107,3,0)</f>
        <v>5174.1819999999998</v>
      </c>
      <c r="CH34" s="19">
        <f>[4]Summary!$S28</f>
        <v>31299.840000000062</v>
      </c>
      <c r="CI34" s="19">
        <f t="shared" si="24"/>
        <v>5280.0000000000109</v>
      </c>
      <c r="CJ34" s="19">
        <f t="shared" si="25"/>
        <v>220.00000000000045</v>
      </c>
      <c r="CK34" s="19">
        <f t="shared" si="26"/>
        <v>4590.6432000000095</v>
      </c>
      <c r="CL34" s="19">
        <f>[4]Summary!$T28</f>
        <v>759.94000000000017</v>
      </c>
      <c r="CN34" s="16">
        <v>25</v>
      </c>
      <c r="CO34" s="17">
        <f t="shared" si="44"/>
        <v>43855</v>
      </c>
      <c r="CP34" s="18">
        <f>VLOOKUP(CO34,'Net_Schedule &amp; Net_Actual'!$A$1:$C$2107,2,0)</f>
        <v>4855.2470000000003</v>
      </c>
      <c r="CQ34" s="18">
        <f>VLOOKUP(CO34,'Net_Schedule &amp; Net_Actual'!$A$1:$C$2107,3,0)</f>
        <v>4861.8909999999996</v>
      </c>
      <c r="CR34" s="19">
        <f>[4]Summary!$U28</f>
        <v>31299.840000000062</v>
      </c>
      <c r="CS34" s="19">
        <f t="shared" si="27"/>
        <v>5280.0000000000109</v>
      </c>
      <c r="CT34" s="19">
        <f t="shared" si="28"/>
        <v>220.00000000000045</v>
      </c>
      <c r="CU34" s="19">
        <f t="shared" si="29"/>
        <v>4590.6432000000095</v>
      </c>
      <c r="CV34" s="19">
        <f>[4]Summary!$V28</f>
        <v>712.94000000000051</v>
      </c>
      <c r="CX34" s="16">
        <v>25</v>
      </c>
      <c r="CY34" s="17">
        <f t="shared" si="45"/>
        <v>43886</v>
      </c>
      <c r="CZ34" s="18">
        <f>VLOOKUP(CY34,'Net_Schedule &amp; Net_Actual'!$A$1:$C$2107,2,0)</f>
        <v>5283.9189999999999</v>
      </c>
      <c r="DA34" s="18">
        <f>VLOOKUP(CY34,'Net_Schedule &amp; Net_Actual'!$A$1:$C$2107,3,0)</f>
        <v>4912.8</v>
      </c>
      <c r="DB34" s="19">
        <f>[4]Summary!$W28</f>
        <v>31299.840000000062</v>
      </c>
      <c r="DC34" s="19">
        <f t="shared" si="46"/>
        <v>5280.0000000000109</v>
      </c>
      <c r="DD34" s="19">
        <f t="shared" si="30"/>
        <v>220.00000000000045</v>
      </c>
      <c r="DE34" s="19">
        <f t="shared" si="31"/>
        <v>4590.6432000000095</v>
      </c>
      <c r="DF34" s="19">
        <f>[4]Summary!$X28</f>
        <v>776.18499999999915</v>
      </c>
      <c r="DH34" s="16">
        <v>25</v>
      </c>
      <c r="DI34" s="17">
        <f t="shared" si="47"/>
        <v>43915</v>
      </c>
      <c r="DJ34" s="18">
        <f>VLOOKUP(DI34,'Net_Schedule &amp; Net_Actual'!$A$1:$C$2107,2,0)</f>
        <v>5575.6790000000001</v>
      </c>
      <c r="DK34" s="18">
        <f>VLOOKUP(DI34,'Net_Schedule &amp; Net_Actual'!$A$1:$C$2107,3,0)</f>
        <v>5551.9269999999997</v>
      </c>
      <c r="DL34" s="19">
        <f>[4]Summary!$Y28</f>
        <v>31299.840000000062</v>
      </c>
      <c r="DM34" s="19">
        <f t="shared" si="32"/>
        <v>5280.0000000000109</v>
      </c>
      <c r="DN34" s="19">
        <f t="shared" si="33"/>
        <v>220.00000000000045</v>
      </c>
      <c r="DO34" s="19">
        <f t="shared" si="34"/>
        <v>4590.6432000000095</v>
      </c>
      <c r="DP34" s="19">
        <f>[4]Summary!$Z28</f>
        <v>986.7825000000006</v>
      </c>
    </row>
    <row r="35" spans="2:124" s="15" customFormat="1" ht="15.95" customHeight="1" x14ac:dyDescent="0.2">
      <c r="B35" s="16">
        <v>26</v>
      </c>
      <c r="C35" s="17">
        <f t="shared" si="35"/>
        <v>43581</v>
      </c>
      <c r="D35" s="18">
        <f>VLOOKUP(C35,'Net_Schedule &amp; Net_Actual'!$A$1:$C$2107,2,0)</f>
        <v>17643.420999999998</v>
      </c>
      <c r="E35" s="18">
        <f>VLOOKUP(C35,'Net_Schedule &amp; Net_Actual'!$A$1:$C$2107,3,0)</f>
        <v>17667.2</v>
      </c>
      <c r="F35" s="19">
        <f>[4]Summary!$C29</f>
        <v>31299.840000000062</v>
      </c>
      <c r="G35" s="19">
        <f t="shared" si="0"/>
        <v>5280.0000000000109</v>
      </c>
      <c r="H35" s="19">
        <f t="shared" si="1"/>
        <v>220.00000000000045</v>
      </c>
      <c r="I35" s="19">
        <f t="shared" si="2"/>
        <v>4590.6432000000095</v>
      </c>
      <c r="J35" s="19">
        <f>[4]Summary!$D29</f>
        <v>2348.7049999999995</v>
      </c>
      <c r="L35" s="16">
        <v>26</v>
      </c>
      <c r="M35" s="17">
        <f t="shared" si="36"/>
        <v>43611</v>
      </c>
      <c r="N35" s="18">
        <f>VLOOKUP(M35,'Net_Schedule &amp; Net_Actual'!$A$1:$C$2107,2,0)</f>
        <v>26928.348999999998</v>
      </c>
      <c r="O35" s="18">
        <f>VLOOKUP(M35,'Net_Schedule &amp; Net_Actual'!$A$1:$C$2107,3,0)</f>
        <v>28428.653999999999</v>
      </c>
      <c r="P35" s="19">
        <f>[4]Summary!$E29</f>
        <v>31299.840000000062</v>
      </c>
      <c r="Q35" s="19">
        <f t="shared" si="3"/>
        <v>5280.0000000000109</v>
      </c>
      <c r="R35" s="19">
        <f t="shared" si="4"/>
        <v>220.00000000000045</v>
      </c>
      <c r="S35" s="19">
        <f t="shared" si="5"/>
        <v>4590.6432000000095</v>
      </c>
      <c r="T35" s="19">
        <f>[4]Summary!$F29</f>
        <v>3692.4599999999973</v>
      </c>
      <c r="V35" s="16">
        <v>26</v>
      </c>
      <c r="W35" s="17">
        <f t="shared" si="37"/>
        <v>43642</v>
      </c>
      <c r="X35" s="18">
        <f>VLOOKUP(W35,'Net_Schedule &amp; Net_Actual'!$A$1:$C$2107,2,0)</f>
        <v>31295.534</v>
      </c>
      <c r="Y35" s="18">
        <f>VLOOKUP(W35,'Net_Schedule &amp; Net_Actual'!$A$1:$C$2107,3,0)</f>
        <v>31218.690999999999</v>
      </c>
      <c r="Z35" s="19">
        <f>[4]Summary!$G29</f>
        <v>31299.840000000062</v>
      </c>
      <c r="AA35" s="19">
        <f t="shared" si="6"/>
        <v>5280.0000000000109</v>
      </c>
      <c r="AB35" s="19">
        <f t="shared" si="7"/>
        <v>220.00000000000045</v>
      </c>
      <c r="AC35" s="19">
        <f t="shared" si="8"/>
        <v>4590.6432000000095</v>
      </c>
      <c r="AD35" s="19">
        <f>[4]Summary!$H29</f>
        <v>4589.5199999999923</v>
      </c>
      <c r="AF35" s="16">
        <v>26</v>
      </c>
      <c r="AG35" s="17">
        <f t="shared" si="38"/>
        <v>43672</v>
      </c>
      <c r="AH35" s="18">
        <f>VLOOKUP(AG35,'Net_Schedule &amp; Net_Actual'!$A$1:$C$2107,2,0)</f>
        <v>30112.291000000001</v>
      </c>
      <c r="AI35" s="18">
        <f>VLOOKUP(AG35,'Net_Schedule &amp; Net_Actual'!$A$1:$C$2107,3,0)</f>
        <v>30100.580999999998</v>
      </c>
      <c r="AJ35" s="19">
        <f>[4]Summary!$I29</f>
        <v>31299.840000000062</v>
      </c>
      <c r="AK35" s="19">
        <f t="shared" si="9"/>
        <v>5280.0000000000109</v>
      </c>
      <c r="AL35" s="19">
        <f t="shared" si="10"/>
        <v>220.00000000000045</v>
      </c>
      <c r="AM35" s="19">
        <f t="shared" si="11"/>
        <v>4590.6432000000095</v>
      </c>
      <c r="AN35" s="19">
        <f>[4]Summary!$J29</f>
        <v>4421.9699999999921</v>
      </c>
      <c r="AP35" s="16">
        <v>26</v>
      </c>
      <c r="AQ35" s="17">
        <f t="shared" si="39"/>
        <v>43703</v>
      </c>
      <c r="AR35" s="18">
        <f>VLOOKUP(AQ35,'Net_Schedule &amp; Net_Actual'!$A$1:$C$2107,2,0)</f>
        <v>28648.056</v>
      </c>
      <c r="AS35" s="18">
        <f>VLOOKUP(AQ35,'Net_Schedule &amp; Net_Actual'!$A$1:$C$2107,3,0)</f>
        <v>28186.181</v>
      </c>
      <c r="AT35" s="19">
        <f>[4]Summary!$K29</f>
        <v>31299.840000000062</v>
      </c>
      <c r="AU35" s="19">
        <f t="shared" si="12"/>
        <v>5280.0000000000109</v>
      </c>
      <c r="AV35" s="19">
        <f t="shared" si="13"/>
        <v>220.00000000000045</v>
      </c>
      <c r="AW35" s="19">
        <f t="shared" si="14"/>
        <v>4590.6432000000095</v>
      </c>
      <c r="AX35" s="19">
        <f>[4]Summary!$L29</f>
        <v>4589.5199999999923</v>
      </c>
      <c r="AZ35" s="16">
        <v>26</v>
      </c>
      <c r="BA35" s="17">
        <f t="shared" si="40"/>
        <v>43734</v>
      </c>
      <c r="BB35" s="18">
        <f>VLOOKUP(BA35,'Net_Schedule &amp; Net_Actual'!$A$1:$C$2107,2,0)</f>
        <v>27016.396000000001</v>
      </c>
      <c r="BC35" s="18">
        <f>VLOOKUP(BA35,'Net_Schedule &amp; Net_Actual'!$A$1:$C$2107,3,0)</f>
        <v>26302.254000000001</v>
      </c>
      <c r="BD35" s="19">
        <f>[4]Summary!$M29</f>
        <v>31299.840000000062</v>
      </c>
      <c r="BE35" s="19">
        <f t="shared" si="15"/>
        <v>5280.0000000000109</v>
      </c>
      <c r="BF35" s="19">
        <f t="shared" si="16"/>
        <v>220.00000000000045</v>
      </c>
      <c r="BG35" s="19">
        <f t="shared" si="17"/>
        <v>4590.6432000000095</v>
      </c>
      <c r="BH35" s="19">
        <f>[4]Summary!$N29</f>
        <v>4346.8800000000065</v>
      </c>
      <c r="BJ35" s="16">
        <v>26</v>
      </c>
      <c r="BK35" s="17">
        <f t="shared" si="41"/>
        <v>43764</v>
      </c>
      <c r="BL35" s="18">
        <f>VLOOKUP(BK35,'Net_Schedule &amp; Net_Actual'!$A$1:$C$2107,2,0)</f>
        <v>12145.703</v>
      </c>
      <c r="BM35" s="18">
        <f>VLOOKUP(BK35,'Net_Schedule &amp; Net_Actual'!$A$1:$C$2107,3,0)</f>
        <v>11382.036</v>
      </c>
      <c r="BN35" s="19">
        <f>[4]Summary!$O29</f>
        <v>31299.840000000062</v>
      </c>
      <c r="BO35" s="19">
        <f t="shared" si="18"/>
        <v>5280.0000000000109</v>
      </c>
      <c r="BP35" s="19">
        <f t="shared" si="19"/>
        <v>220.00000000000045</v>
      </c>
      <c r="BQ35" s="19">
        <f t="shared" si="20"/>
        <v>4590.6432000000095</v>
      </c>
      <c r="BR35" s="19">
        <f>[4]Summary!$P29</f>
        <v>1853.4474999999995</v>
      </c>
      <c r="BT35" s="16">
        <v>26</v>
      </c>
      <c r="BU35" s="17">
        <f t="shared" si="42"/>
        <v>43795</v>
      </c>
      <c r="BV35" s="18">
        <f>VLOOKUP(BU35,'Net_Schedule &amp; Net_Actual'!$A$1:$C$2107,2,0)</f>
        <v>7475.4979999999996</v>
      </c>
      <c r="BW35" s="18">
        <f>VLOOKUP(BU35,'Net_Schedule &amp; Net_Actual'!$A$1:$C$2107,3,0)</f>
        <v>7084.9449999999997</v>
      </c>
      <c r="BX35" s="19">
        <f>[4]Summary!$Q29</f>
        <v>31299.840000000062</v>
      </c>
      <c r="BY35" s="19">
        <v>3316.69</v>
      </c>
      <c r="BZ35" s="19">
        <f t="shared" si="22"/>
        <v>138.19541666666666</v>
      </c>
      <c r="CA35" s="19">
        <f t="shared" si="23"/>
        <v>2883.6629536</v>
      </c>
      <c r="CB35" s="19">
        <f>[4]Summary!$R29</f>
        <v>1127.1125</v>
      </c>
      <c r="CD35" s="16">
        <v>26</v>
      </c>
      <c r="CE35" s="17">
        <f t="shared" si="43"/>
        <v>43825</v>
      </c>
      <c r="CF35" s="18">
        <f>VLOOKUP(CE35,'Net_Schedule &amp; Net_Actual'!$A$1:$C$2107,2,0)</f>
        <v>5139.875</v>
      </c>
      <c r="CG35" s="18">
        <f>VLOOKUP(CE35,'Net_Schedule &amp; Net_Actual'!$A$1:$C$2107,3,0)</f>
        <v>4975.6360000000004</v>
      </c>
      <c r="CH35" s="19">
        <f>[4]Summary!$S29</f>
        <v>31299.840000000062</v>
      </c>
      <c r="CI35" s="19">
        <f t="shared" si="24"/>
        <v>5280.0000000000109</v>
      </c>
      <c r="CJ35" s="19">
        <f t="shared" si="25"/>
        <v>220.00000000000045</v>
      </c>
      <c r="CK35" s="19">
        <f t="shared" si="26"/>
        <v>4590.6432000000095</v>
      </c>
      <c r="CL35" s="19">
        <f>[4]Summary!$T29</f>
        <v>759.71749999999997</v>
      </c>
      <c r="CN35" s="16">
        <v>26</v>
      </c>
      <c r="CO35" s="17">
        <f t="shared" si="44"/>
        <v>43856</v>
      </c>
      <c r="CP35" s="18">
        <f>VLOOKUP(CO35,'Net_Schedule &amp; Net_Actual'!$A$1:$C$2107,2,0)</f>
        <v>4085.1619999999998</v>
      </c>
      <c r="CQ35" s="18">
        <f>VLOOKUP(CO35,'Net_Schedule &amp; Net_Actual'!$A$1:$C$2107,3,0)</f>
        <v>4086.6179999999999</v>
      </c>
      <c r="CR35" s="19">
        <f>[4]Summary!$U29</f>
        <v>31299.840000000062</v>
      </c>
      <c r="CS35" s="19">
        <f t="shared" si="27"/>
        <v>5280.0000000000109</v>
      </c>
      <c r="CT35" s="19">
        <f t="shared" si="28"/>
        <v>220.00000000000045</v>
      </c>
      <c r="CU35" s="19">
        <f t="shared" si="29"/>
        <v>4590.6432000000095</v>
      </c>
      <c r="CV35" s="19">
        <f>[4]Summary!$V29</f>
        <v>619.06750000000022</v>
      </c>
      <c r="CX35" s="16">
        <v>26</v>
      </c>
      <c r="CY35" s="17">
        <f t="shared" si="45"/>
        <v>43887</v>
      </c>
      <c r="CZ35" s="18">
        <f>VLOOKUP(CY35,'Net_Schedule &amp; Net_Actual'!$A$1:$C$2107,2,0)</f>
        <v>4133.5969999999998</v>
      </c>
      <c r="DA35" s="18">
        <f>VLOOKUP(CY35,'Net_Schedule &amp; Net_Actual'!$A$1:$C$2107,3,0)</f>
        <v>4095.0540000000001</v>
      </c>
      <c r="DB35" s="19">
        <f>[4]Summary!$W29</f>
        <v>31299.840000000062</v>
      </c>
      <c r="DC35" s="19">
        <f t="shared" si="46"/>
        <v>5280.0000000000109</v>
      </c>
      <c r="DD35" s="19">
        <f t="shared" si="30"/>
        <v>220.00000000000045</v>
      </c>
      <c r="DE35" s="19">
        <f t="shared" si="31"/>
        <v>4590.6432000000095</v>
      </c>
      <c r="DF35" s="19">
        <f>[4]Summary!$X29</f>
        <v>606.50500000000022</v>
      </c>
      <c r="DH35" s="16">
        <v>26</v>
      </c>
      <c r="DI35" s="17">
        <f t="shared" si="47"/>
        <v>43916</v>
      </c>
      <c r="DJ35" s="18">
        <f>VLOOKUP(DI35,'Net_Schedule &amp; Net_Actual'!$A$1:$C$2107,2,0)</f>
        <v>6804.6139999999996</v>
      </c>
      <c r="DK35" s="18">
        <f>VLOOKUP(DI35,'Net_Schedule &amp; Net_Actual'!$A$1:$C$2107,3,0)</f>
        <v>6732.509</v>
      </c>
      <c r="DL35" s="19">
        <f>[4]Summary!$Y29</f>
        <v>31299.840000000062</v>
      </c>
      <c r="DM35" s="19">
        <f t="shared" si="32"/>
        <v>5280.0000000000109</v>
      </c>
      <c r="DN35" s="19">
        <f t="shared" si="33"/>
        <v>220.00000000000045</v>
      </c>
      <c r="DO35" s="19">
        <f t="shared" si="34"/>
        <v>4590.6432000000095</v>
      </c>
      <c r="DP35" s="19">
        <f>[4]Summary!$Z29</f>
        <v>1134.1300000000001</v>
      </c>
    </row>
    <row r="36" spans="2:124" s="15" customFormat="1" ht="15.95" customHeight="1" x14ac:dyDescent="0.2">
      <c r="B36" s="16">
        <v>27</v>
      </c>
      <c r="C36" s="17">
        <f t="shared" si="35"/>
        <v>43582</v>
      </c>
      <c r="D36" s="18">
        <f>VLOOKUP(C36,'Net_Schedule &amp; Net_Actual'!$A$1:$C$2107,2,0)</f>
        <v>19890.954000000002</v>
      </c>
      <c r="E36" s="18">
        <f>VLOOKUP(C36,'Net_Schedule &amp; Net_Actual'!$A$1:$C$2107,3,0)</f>
        <v>19922.762999999999</v>
      </c>
      <c r="F36" s="19">
        <f>[4]Summary!$C30</f>
        <v>31299.840000000062</v>
      </c>
      <c r="G36" s="19">
        <f t="shared" si="0"/>
        <v>5280.0000000000109</v>
      </c>
      <c r="H36" s="19">
        <f t="shared" si="1"/>
        <v>220.00000000000045</v>
      </c>
      <c r="I36" s="19">
        <f t="shared" si="2"/>
        <v>4590.6432000000095</v>
      </c>
      <c r="J36" s="19">
        <f>[4]Summary!$D30</f>
        <v>2775.7275000000018</v>
      </c>
      <c r="L36" s="16">
        <v>27</v>
      </c>
      <c r="M36" s="17">
        <f t="shared" si="36"/>
        <v>43612</v>
      </c>
      <c r="N36" s="18">
        <f>VLOOKUP(M36,'Net_Schedule &amp; Net_Actual'!$A$1:$C$2107,2,0)</f>
        <v>29663.350999999999</v>
      </c>
      <c r="O36" s="18">
        <f>VLOOKUP(M36,'Net_Schedule &amp; Net_Actual'!$A$1:$C$2107,3,0)</f>
        <v>30132.508999999998</v>
      </c>
      <c r="P36" s="19">
        <f>[4]Summary!$E30</f>
        <v>31299.840000000062</v>
      </c>
      <c r="Q36" s="19">
        <f t="shared" si="3"/>
        <v>5280.0000000000109</v>
      </c>
      <c r="R36" s="19">
        <f t="shared" si="4"/>
        <v>220.00000000000045</v>
      </c>
      <c r="S36" s="19">
        <f t="shared" si="5"/>
        <v>4590.6432000000095</v>
      </c>
      <c r="T36" s="19">
        <f>[4]Summary!$F30</f>
        <v>4590</v>
      </c>
      <c r="V36" s="16">
        <v>27</v>
      </c>
      <c r="W36" s="17">
        <f t="shared" si="37"/>
        <v>43643</v>
      </c>
      <c r="X36" s="18">
        <f>VLOOKUP(W36,'Net_Schedule &amp; Net_Actual'!$A$1:$C$2107,2,0)</f>
        <v>31295.289000000001</v>
      </c>
      <c r="Y36" s="18">
        <f>VLOOKUP(W36,'Net_Schedule &amp; Net_Actual'!$A$1:$C$2107,3,0)</f>
        <v>31277.963</v>
      </c>
      <c r="Z36" s="19">
        <f>[4]Summary!$G30</f>
        <v>31299.840000000062</v>
      </c>
      <c r="AA36" s="19">
        <f t="shared" si="6"/>
        <v>5280.0000000000109</v>
      </c>
      <c r="AB36" s="19">
        <f t="shared" si="7"/>
        <v>220.00000000000045</v>
      </c>
      <c r="AC36" s="19">
        <f t="shared" si="8"/>
        <v>4590.6432000000095</v>
      </c>
      <c r="AD36" s="19">
        <f>[4]Summary!$H30</f>
        <v>4589.5199999999923</v>
      </c>
      <c r="AF36" s="16">
        <v>27</v>
      </c>
      <c r="AG36" s="17">
        <f t="shared" si="38"/>
        <v>43673</v>
      </c>
      <c r="AH36" s="18">
        <f>VLOOKUP(AG36,'Net_Schedule &amp; Net_Actual'!$A$1:$C$2107,2,0)</f>
        <v>31295.685000000001</v>
      </c>
      <c r="AI36" s="18">
        <f>VLOOKUP(AG36,'Net_Schedule &amp; Net_Actual'!$A$1:$C$2107,3,0)</f>
        <v>31315.853999999999</v>
      </c>
      <c r="AJ36" s="19">
        <f>[4]Summary!$I30</f>
        <v>31299.840000000062</v>
      </c>
      <c r="AK36" s="19">
        <f t="shared" si="9"/>
        <v>5280.0000000000109</v>
      </c>
      <c r="AL36" s="19">
        <f t="shared" si="10"/>
        <v>220.00000000000045</v>
      </c>
      <c r="AM36" s="19">
        <f t="shared" si="11"/>
        <v>4590.6432000000095</v>
      </c>
      <c r="AN36" s="19">
        <f>[4]Summary!$J30</f>
        <v>4589.5199999999923</v>
      </c>
      <c r="AP36" s="16">
        <v>27</v>
      </c>
      <c r="AQ36" s="17">
        <f t="shared" si="39"/>
        <v>43704</v>
      </c>
      <c r="AR36" s="18">
        <f>VLOOKUP(AQ36,'Net_Schedule &amp; Net_Actual'!$A$1:$C$2107,2,0)</f>
        <v>28799.370999999999</v>
      </c>
      <c r="AS36" s="18">
        <f>VLOOKUP(AQ36,'Net_Schedule &amp; Net_Actual'!$A$1:$C$2107,3,0)</f>
        <v>28478.181</v>
      </c>
      <c r="AT36" s="19">
        <f>[4]Summary!$K30</f>
        <v>31299.840000000062</v>
      </c>
      <c r="AU36" s="19">
        <f t="shared" si="12"/>
        <v>5280.0000000000109</v>
      </c>
      <c r="AV36" s="19">
        <f t="shared" si="13"/>
        <v>220.00000000000045</v>
      </c>
      <c r="AW36" s="19">
        <f t="shared" si="14"/>
        <v>4590.6432000000095</v>
      </c>
      <c r="AX36" s="19">
        <f>[4]Summary!$L30</f>
        <v>4223.5199999999923</v>
      </c>
      <c r="AZ36" s="16">
        <v>27</v>
      </c>
      <c r="BA36" s="17">
        <f t="shared" si="40"/>
        <v>43735</v>
      </c>
      <c r="BB36" s="18">
        <f>VLOOKUP(BA36,'Net_Schedule &amp; Net_Actual'!$A$1:$C$2107,2,0)</f>
        <v>26458.798999999999</v>
      </c>
      <c r="BC36" s="18">
        <f>VLOOKUP(BA36,'Net_Schedule &amp; Net_Actual'!$A$1:$C$2107,3,0)</f>
        <v>26165.744999999999</v>
      </c>
      <c r="BD36" s="19">
        <f>[4]Summary!$M30</f>
        <v>31299.840000000062</v>
      </c>
      <c r="BE36" s="19">
        <f>2888.19</f>
        <v>2888.19</v>
      </c>
      <c r="BF36" s="19">
        <f t="shared" si="16"/>
        <v>120.34125</v>
      </c>
      <c r="BG36" s="19">
        <f t="shared" si="17"/>
        <v>2511.1079135999998</v>
      </c>
      <c r="BH36" s="19">
        <f>BE36*(1-0.12)</f>
        <v>2541.6071999999999</v>
      </c>
      <c r="BJ36" s="16">
        <v>27</v>
      </c>
      <c r="BK36" s="17">
        <f t="shared" si="41"/>
        <v>43765</v>
      </c>
      <c r="BL36" s="18">
        <f>VLOOKUP(BK36,'Net_Schedule &amp; Net_Actual'!$A$1:$C$2107,2,0)</f>
        <v>12634.272000000001</v>
      </c>
      <c r="BM36" s="18">
        <f>VLOOKUP(BK36,'Net_Schedule &amp; Net_Actual'!$A$1:$C$2107,3,0)</f>
        <v>12437.6</v>
      </c>
      <c r="BN36" s="19">
        <f>[4]Summary!$O30</f>
        <v>31299.840000000062</v>
      </c>
      <c r="BO36" s="19">
        <f t="shared" si="18"/>
        <v>5280.0000000000109</v>
      </c>
      <c r="BP36" s="19">
        <f t="shared" si="19"/>
        <v>220.00000000000045</v>
      </c>
      <c r="BQ36" s="19">
        <f t="shared" si="20"/>
        <v>4590.6432000000095</v>
      </c>
      <c r="BR36" s="19">
        <f>[4]Summary!$P30</f>
        <v>1944.4625000000008</v>
      </c>
      <c r="BT36" s="16">
        <v>27</v>
      </c>
      <c r="BU36" s="17">
        <f t="shared" si="42"/>
        <v>43796</v>
      </c>
      <c r="BV36" s="18">
        <f>VLOOKUP(BU36,'Net_Schedule &amp; Net_Actual'!$A$1:$C$2107,2,0)</f>
        <v>7786.3410000000003</v>
      </c>
      <c r="BW36" s="18">
        <f>VLOOKUP(BU36,'Net_Schedule &amp; Net_Actual'!$A$1:$C$2107,3,0)</f>
        <v>7591.4179999999997</v>
      </c>
      <c r="BX36" s="19">
        <f>[4]Summary!$Q30</f>
        <v>31299.840000000062</v>
      </c>
      <c r="BY36" s="19">
        <f t="shared" si="21"/>
        <v>5280.0000000000109</v>
      </c>
      <c r="BZ36" s="19">
        <f t="shared" si="22"/>
        <v>220.00000000000045</v>
      </c>
      <c r="CA36" s="19">
        <f t="shared" si="23"/>
        <v>4590.6432000000095</v>
      </c>
      <c r="CB36" s="19">
        <f>[4]Summary!$R30</f>
        <v>1190.6200000000001</v>
      </c>
      <c r="CD36" s="16">
        <v>27</v>
      </c>
      <c r="CE36" s="17">
        <f t="shared" si="43"/>
        <v>43826</v>
      </c>
      <c r="CF36" s="18">
        <f>VLOOKUP(CE36,'Net_Schedule &amp; Net_Actual'!$A$1:$C$2107,2,0)</f>
        <v>5102.6729999999998</v>
      </c>
      <c r="CG36" s="18">
        <f>VLOOKUP(CE36,'Net_Schedule &amp; Net_Actual'!$A$1:$C$2107,3,0)</f>
        <v>5083.1270000000004</v>
      </c>
      <c r="CH36" s="19">
        <f>[4]Summary!$S30</f>
        <v>31299.840000000062</v>
      </c>
      <c r="CI36" s="19">
        <f t="shared" si="24"/>
        <v>5280.0000000000109</v>
      </c>
      <c r="CJ36" s="19">
        <f t="shared" si="25"/>
        <v>220.00000000000045</v>
      </c>
      <c r="CK36" s="19">
        <f t="shared" si="26"/>
        <v>4590.6432000000095</v>
      </c>
      <c r="CL36" s="19">
        <f>[4]Summary!$T30</f>
        <v>778.75000000000034</v>
      </c>
      <c r="CN36" s="16">
        <v>27</v>
      </c>
      <c r="CO36" s="17">
        <f t="shared" si="44"/>
        <v>43857</v>
      </c>
      <c r="CP36" s="18">
        <f>VLOOKUP(CO36,'Net_Schedule &amp; Net_Actual'!$A$1:$C$2107,2,0)</f>
        <v>4398.393</v>
      </c>
      <c r="CQ36" s="18">
        <f>VLOOKUP(CO36,'Net_Schedule &amp; Net_Actual'!$A$1:$C$2107,3,0)</f>
        <v>4422.6909999999998</v>
      </c>
      <c r="CR36" s="19">
        <f>[4]Summary!$U30</f>
        <v>31299.840000000062</v>
      </c>
      <c r="CS36" s="19">
        <f t="shared" si="27"/>
        <v>5280.0000000000109</v>
      </c>
      <c r="CT36" s="19">
        <f t="shared" si="28"/>
        <v>220.00000000000045</v>
      </c>
      <c r="CU36" s="19">
        <f t="shared" si="29"/>
        <v>4590.6432000000095</v>
      </c>
      <c r="CV36" s="19">
        <f>[4]Summary!$V30</f>
        <v>645.83000000000038</v>
      </c>
      <c r="CX36" s="16">
        <v>27</v>
      </c>
      <c r="CY36" s="17">
        <f t="shared" si="45"/>
        <v>43888</v>
      </c>
      <c r="CZ36" s="18">
        <f>VLOOKUP(CY36,'Net_Schedule &amp; Net_Actual'!$A$1:$C$2107,2,0)</f>
        <v>4868.3990000000003</v>
      </c>
      <c r="DA36" s="18">
        <f>VLOOKUP(CY36,'Net_Schedule &amp; Net_Actual'!$A$1:$C$2107,3,0)</f>
        <v>4866.473</v>
      </c>
      <c r="DB36" s="19">
        <f>[4]Summary!$W30</f>
        <v>31299.840000000062</v>
      </c>
      <c r="DC36" s="19">
        <f t="shared" si="46"/>
        <v>5280.0000000000109</v>
      </c>
      <c r="DD36" s="19">
        <f t="shared" si="30"/>
        <v>220.00000000000045</v>
      </c>
      <c r="DE36" s="19">
        <f t="shared" si="31"/>
        <v>4590.6432000000095</v>
      </c>
      <c r="DF36" s="19">
        <f>[4]Summary!$X30</f>
        <v>723.51249999999982</v>
      </c>
      <c r="DH36" s="16">
        <v>27</v>
      </c>
      <c r="DI36" s="17">
        <f t="shared" si="47"/>
        <v>43917</v>
      </c>
      <c r="DJ36" s="18">
        <f>VLOOKUP(DI36,'Net_Schedule &amp; Net_Actual'!$A$1:$C$2107,2,0)</f>
        <v>6481.1750000000002</v>
      </c>
      <c r="DK36" s="18">
        <f>VLOOKUP(DI36,'Net_Schedule &amp; Net_Actual'!$A$1:$C$2107,3,0)</f>
        <v>6613.527</v>
      </c>
      <c r="DL36" s="19">
        <f>[4]Summary!$Y30</f>
        <v>31299.840000000062</v>
      </c>
      <c r="DM36" s="19">
        <f t="shared" si="32"/>
        <v>5280.0000000000109</v>
      </c>
      <c r="DN36" s="19">
        <f t="shared" si="33"/>
        <v>220.00000000000045</v>
      </c>
      <c r="DO36" s="19">
        <f t="shared" si="34"/>
        <v>4590.6432000000095</v>
      </c>
      <c r="DP36" s="19">
        <f>[4]Summary!$Z30</f>
        <v>1104.1024999999995</v>
      </c>
    </row>
    <row r="37" spans="2:124" s="15" customFormat="1" ht="15.95" customHeight="1" x14ac:dyDescent="0.2">
      <c r="B37" s="16">
        <v>28</v>
      </c>
      <c r="C37" s="17">
        <f t="shared" si="35"/>
        <v>43583</v>
      </c>
      <c r="D37" s="18">
        <f>VLOOKUP(C37,'Net_Schedule &amp; Net_Actual'!$A$1:$C$2107,2,0)</f>
        <v>21449.161</v>
      </c>
      <c r="E37" s="18">
        <f>VLOOKUP(C37,'Net_Schedule &amp; Net_Actual'!$A$1:$C$2107,3,0)</f>
        <v>21463.708999999999</v>
      </c>
      <c r="F37" s="19">
        <f>[4]Summary!$C31</f>
        <v>31299.840000000062</v>
      </c>
      <c r="G37" s="19">
        <f t="shared" si="0"/>
        <v>5280.0000000000109</v>
      </c>
      <c r="H37" s="19">
        <f t="shared" si="1"/>
        <v>220.00000000000045</v>
      </c>
      <c r="I37" s="19">
        <f t="shared" si="2"/>
        <v>4590.6432000000095</v>
      </c>
      <c r="J37" s="19">
        <f>[4]Summary!$D31</f>
        <v>2856.2875000000017</v>
      </c>
      <c r="L37" s="16">
        <v>28</v>
      </c>
      <c r="M37" s="17">
        <f t="shared" si="36"/>
        <v>43613</v>
      </c>
      <c r="N37" s="18">
        <f>VLOOKUP(M37,'Net_Schedule &amp; Net_Actual'!$A$1:$C$2107,2,0)</f>
        <v>25359.47</v>
      </c>
      <c r="O37" s="18">
        <f>VLOOKUP(M37,'Net_Schedule &amp; Net_Actual'!$A$1:$C$2107,3,0)</f>
        <v>25049.381000000001</v>
      </c>
      <c r="P37" s="19">
        <f>[4]Summary!$E31</f>
        <v>31299.840000000062</v>
      </c>
      <c r="Q37" s="19">
        <f t="shared" si="3"/>
        <v>5280.0000000000109</v>
      </c>
      <c r="R37" s="19">
        <f t="shared" si="4"/>
        <v>220.00000000000045</v>
      </c>
      <c r="S37" s="19">
        <f t="shared" si="5"/>
        <v>4590.6432000000095</v>
      </c>
      <c r="T37" s="19">
        <f>[4]Summary!$F31</f>
        <v>3725.5975000000003</v>
      </c>
      <c r="V37" s="16">
        <v>28</v>
      </c>
      <c r="W37" s="17">
        <f t="shared" si="37"/>
        <v>43644</v>
      </c>
      <c r="X37" s="18">
        <f>VLOOKUP(W37,'Net_Schedule &amp; Net_Actual'!$A$1:$C$2107,2,0)</f>
        <v>31165.544999999998</v>
      </c>
      <c r="Y37" s="18">
        <f>VLOOKUP(W37,'Net_Schedule &amp; Net_Actual'!$A$1:$C$2107,3,0)</f>
        <v>31231.780999999999</v>
      </c>
      <c r="Z37" s="19">
        <f>[4]Summary!$G31</f>
        <v>31299.840000000062</v>
      </c>
      <c r="AA37" s="19">
        <f t="shared" si="6"/>
        <v>5280.0000000000109</v>
      </c>
      <c r="AB37" s="19">
        <f t="shared" si="7"/>
        <v>220.00000000000045</v>
      </c>
      <c r="AC37" s="19">
        <f t="shared" si="8"/>
        <v>4590.6432000000095</v>
      </c>
      <c r="AD37" s="19">
        <f>[4]Summary!$H31</f>
        <v>4589.5199999999923</v>
      </c>
      <c r="AF37" s="16">
        <v>28</v>
      </c>
      <c r="AG37" s="17">
        <f t="shared" si="38"/>
        <v>43674</v>
      </c>
      <c r="AH37" s="18">
        <f>VLOOKUP(AG37,'Net_Schedule &amp; Net_Actual'!$A$1:$C$2107,2,0)</f>
        <v>31207.396000000001</v>
      </c>
      <c r="AI37" s="18">
        <f>VLOOKUP(AG37,'Net_Schedule &amp; Net_Actual'!$A$1:$C$2107,3,0)</f>
        <v>31295.853999999999</v>
      </c>
      <c r="AJ37" s="19">
        <f>[4]Summary!$I31</f>
        <v>31299.840000000062</v>
      </c>
      <c r="AK37" s="19">
        <f t="shared" si="9"/>
        <v>5280.0000000000109</v>
      </c>
      <c r="AL37" s="19">
        <f t="shared" si="10"/>
        <v>220.00000000000045</v>
      </c>
      <c r="AM37" s="19">
        <f t="shared" si="11"/>
        <v>4590.6432000000095</v>
      </c>
      <c r="AN37" s="19">
        <f>[4]Summary!$J31</f>
        <v>4589.5199999999923</v>
      </c>
      <c r="AP37" s="16">
        <v>28</v>
      </c>
      <c r="AQ37" s="17">
        <f t="shared" si="39"/>
        <v>43705</v>
      </c>
      <c r="AR37" s="18">
        <f>VLOOKUP(AQ37,'Net_Schedule &amp; Net_Actual'!$A$1:$C$2107,2,0)</f>
        <v>27820.620999999999</v>
      </c>
      <c r="AS37" s="18">
        <f>VLOOKUP(AQ37,'Net_Schedule &amp; Net_Actual'!$A$1:$C$2107,3,0)</f>
        <v>27440.363000000001</v>
      </c>
      <c r="AT37" s="19">
        <f>[4]Summary!$K31</f>
        <v>31299.840000000062</v>
      </c>
      <c r="AU37" s="19">
        <f t="shared" si="12"/>
        <v>5280.0000000000109</v>
      </c>
      <c r="AV37" s="19">
        <f t="shared" si="13"/>
        <v>220.00000000000045</v>
      </c>
      <c r="AW37" s="19">
        <f t="shared" si="14"/>
        <v>4590.6432000000095</v>
      </c>
      <c r="AX37" s="19">
        <f>[4]Summary!$L31</f>
        <v>4223.5199999999923</v>
      </c>
      <c r="AZ37" s="16">
        <v>28</v>
      </c>
      <c r="BA37" s="17">
        <f t="shared" si="40"/>
        <v>43736</v>
      </c>
      <c r="BB37" s="18">
        <f>VLOOKUP(BA37,'Net_Schedule &amp; Net_Actual'!$A$1:$C$2107,2,0)</f>
        <v>25866.837</v>
      </c>
      <c r="BC37" s="18">
        <f>VLOOKUP(BA37,'Net_Schedule &amp; Net_Actual'!$A$1:$C$2107,3,0)</f>
        <v>25175.200000000001</v>
      </c>
      <c r="BD37" s="19">
        <f>[4]Summary!$M31</f>
        <v>31299.840000000062</v>
      </c>
      <c r="BE37" s="19">
        <f t="shared" si="15"/>
        <v>5280.0000000000109</v>
      </c>
      <c r="BF37" s="19">
        <f t="shared" si="16"/>
        <v>220.00000000000045</v>
      </c>
      <c r="BG37" s="19">
        <f t="shared" si="17"/>
        <v>4590.6432000000095</v>
      </c>
      <c r="BH37" s="19">
        <f>[4]Summary!$N31</f>
        <v>3825.599999999994</v>
      </c>
      <c r="BJ37" s="16">
        <v>28</v>
      </c>
      <c r="BK37" s="17">
        <f t="shared" si="41"/>
        <v>43766</v>
      </c>
      <c r="BL37" s="18">
        <f>VLOOKUP(BK37,'Net_Schedule &amp; Net_Actual'!$A$1:$C$2107,2,0)</f>
        <v>13184.602000000001</v>
      </c>
      <c r="BM37" s="18">
        <f>VLOOKUP(BK37,'Net_Schedule &amp; Net_Actual'!$A$1:$C$2107,3,0)</f>
        <v>13135.563</v>
      </c>
      <c r="BN37" s="19">
        <f>[4]Summary!$O31</f>
        <v>31299.840000000062</v>
      </c>
      <c r="BO37" s="19">
        <f t="shared" si="18"/>
        <v>5280.0000000000109</v>
      </c>
      <c r="BP37" s="19">
        <f t="shared" si="19"/>
        <v>220.00000000000045</v>
      </c>
      <c r="BQ37" s="19">
        <f t="shared" si="20"/>
        <v>4590.6432000000095</v>
      </c>
      <c r="BR37" s="19">
        <f>[4]Summary!$P31</f>
        <v>2026.3599999999992</v>
      </c>
      <c r="BT37" s="16">
        <v>28</v>
      </c>
      <c r="BU37" s="17">
        <f t="shared" si="42"/>
        <v>43797</v>
      </c>
      <c r="BV37" s="18">
        <f>VLOOKUP(BU37,'Net_Schedule &amp; Net_Actual'!$A$1:$C$2107,2,0)</f>
        <v>7126.9629999999997</v>
      </c>
      <c r="BW37" s="18">
        <f>VLOOKUP(BU37,'Net_Schedule &amp; Net_Actual'!$A$1:$C$2107,3,0)</f>
        <v>7004.8</v>
      </c>
      <c r="BX37" s="19">
        <f>[4]Summary!$Q31</f>
        <v>31299.840000000062</v>
      </c>
      <c r="BY37" s="19">
        <f t="shared" si="21"/>
        <v>5280.0000000000109</v>
      </c>
      <c r="BZ37" s="19">
        <f t="shared" si="22"/>
        <v>220.00000000000045</v>
      </c>
      <c r="CA37" s="19">
        <f t="shared" si="23"/>
        <v>4590.6432000000095</v>
      </c>
      <c r="CB37" s="19">
        <f>[4]Summary!$R31</f>
        <v>1067.1199999999999</v>
      </c>
      <c r="CD37" s="16">
        <v>28</v>
      </c>
      <c r="CE37" s="17">
        <f t="shared" si="43"/>
        <v>43827</v>
      </c>
      <c r="CF37" s="18">
        <f>VLOOKUP(CE37,'Net_Schedule &amp; Net_Actual'!$A$1:$C$2107,2,0)</f>
        <v>5297.2560000000003</v>
      </c>
      <c r="CG37" s="18">
        <f>VLOOKUP(CE37,'Net_Schedule &amp; Net_Actual'!$A$1:$C$2107,3,0)</f>
        <v>5247.7820000000002</v>
      </c>
      <c r="CH37" s="19">
        <f>[4]Summary!$S31</f>
        <v>31299.840000000062</v>
      </c>
      <c r="CI37" s="19">
        <f t="shared" si="24"/>
        <v>5280.0000000000109</v>
      </c>
      <c r="CJ37" s="19">
        <f t="shared" si="25"/>
        <v>220.00000000000045</v>
      </c>
      <c r="CK37" s="19">
        <f t="shared" si="26"/>
        <v>4590.6432000000095</v>
      </c>
      <c r="CL37" s="19">
        <f>[4]Summary!$T31</f>
        <v>777.51750000000038</v>
      </c>
      <c r="CN37" s="16">
        <v>28</v>
      </c>
      <c r="CO37" s="17">
        <f t="shared" si="44"/>
        <v>43858</v>
      </c>
      <c r="CP37" s="18">
        <f>VLOOKUP(CO37,'Net_Schedule &amp; Net_Actual'!$A$1:$C$2107,2,0)</f>
        <v>4490.4319999999998</v>
      </c>
      <c r="CQ37" s="18">
        <f>VLOOKUP(CO37,'Net_Schedule &amp; Net_Actual'!$A$1:$C$2107,3,0)</f>
        <v>4497.3090000000002</v>
      </c>
      <c r="CR37" s="19">
        <f>[4]Summary!$U31</f>
        <v>31299.840000000062</v>
      </c>
      <c r="CS37" s="19">
        <f t="shared" si="27"/>
        <v>5280.0000000000109</v>
      </c>
      <c r="CT37" s="19">
        <f t="shared" si="28"/>
        <v>220.00000000000045</v>
      </c>
      <c r="CU37" s="19">
        <f t="shared" si="29"/>
        <v>4590.6432000000095</v>
      </c>
      <c r="CV37" s="19">
        <f>[4]Summary!$V31</f>
        <v>691.85000000000014</v>
      </c>
      <c r="CX37" s="16">
        <v>28</v>
      </c>
      <c r="CY37" s="17">
        <f t="shared" si="45"/>
        <v>43889</v>
      </c>
      <c r="CZ37" s="18">
        <f>VLOOKUP(CY37,'Net_Schedule &amp; Net_Actual'!$A$1:$C$2107,2,0)</f>
        <v>4725.3860000000004</v>
      </c>
      <c r="DA37" s="18">
        <f>VLOOKUP(CY37,'Net_Schedule &amp; Net_Actual'!$A$1:$C$2107,3,0)</f>
        <v>4621.3819999999996</v>
      </c>
      <c r="DB37" s="19">
        <f>[4]Summary!$W31</f>
        <v>31299.840000000062</v>
      </c>
      <c r="DC37" s="19">
        <f t="shared" si="46"/>
        <v>5280.0000000000109</v>
      </c>
      <c r="DD37" s="19">
        <f t="shared" si="30"/>
        <v>220.00000000000045</v>
      </c>
      <c r="DE37" s="19">
        <f t="shared" si="31"/>
        <v>4590.6432000000095</v>
      </c>
      <c r="DF37" s="19">
        <f>[4]Summary!$X31</f>
        <v>694.92249999999967</v>
      </c>
      <c r="DH37" s="16">
        <v>28</v>
      </c>
      <c r="DI37" s="17">
        <f t="shared" si="47"/>
        <v>43918</v>
      </c>
      <c r="DJ37" s="18">
        <f>VLOOKUP(DI37,'Net_Schedule &amp; Net_Actual'!$A$1:$C$2107,2,0)</f>
        <v>7033.3459999999995</v>
      </c>
      <c r="DK37" s="18">
        <f>VLOOKUP(DI37,'Net_Schedule &amp; Net_Actual'!$A$1:$C$2107,3,0)</f>
        <v>7060.7269999999999</v>
      </c>
      <c r="DL37" s="19">
        <f>[4]Summary!$Y31</f>
        <v>31299.840000000062</v>
      </c>
      <c r="DM37" s="19">
        <f t="shared" si="32"/>
        <v>5280.0000000000109</v>
      </c>
      <c r="DN37" s="19">
        <f t="shared" si="33"/>
        <v>220.00000000000045</v>
      </c>
      <c r="DO37" s="19">
        <f t="shared" si="34"/>
        <v>4590.6432000000095</v>
      </c>
      <c r="DP37" s="19">
        <f>[4]Summary!$Z31</f>
        <v>1175.2324999999998</v>
      </c>
    </row>
    <row r="38" spans="2:124" s="15" customFormat="1" ht="15.95" customHeight="1" x14ac:dyDescent="0.2">
      <c r="B38" s="16">
        <v>29</v>
      </c>
      <c r="C38" s="17">
        <f t="shared" si="35"/>
        <v>43584</v>
      </c>
      <c r="D38" s="18">
        <f>VLOOKUP(C38,'Net_Schedule &amp; Net_Actual'!$A$1:$C$2107,2,0)</f>
        <v>23310.97</v>
      </c>
      <c r="E38" s="18">
        <f>VLOOKUP(C38,'Net_Schedule &amp; Net_Actual'!$A$1:$C$2107,3,0)</f>
        <v>23323.491000000002</v>
      </c>
      <c r="F38" s="19">
        <f>[4]Summary!$C32</f>
        <v>31299.840000000062</v>
      </c>
      <c r="G38" s="19">
        <f t="shared" si="0"/>
        <v>5280.0000000000109</v>
      </c>
      <c r="H38" s="19">
        <f t="shared" si="1"/>
        <v>220.00000000000045</v>
      </c>
      <c r="I38" s="19">
        <f t="shared" si="2"/>
        <v>4590.6432000000095</v>
      </c>
      <c r="J38" s="19">
        <f>[4]Summary!$D32</f>
        <v>3258.9225000000042</v>
      </c>
      <c r="L38" s="16">
        <v>29</v>
      </c>
      <c r="M38" s="17">
        <f t="shared" si="36"/>
        <v>43614</v>
      </c>
      <c r="N38" s="18">
        <f>VLOOKUP(M38,'Net_Schedule &amp; Net_Actual'!$A$1:$C$2107,2,0)</f>
        <v>25217.51</v>
      </c>
      <c r="O38" s="18">
        <f>VLOOKUP(M38,'Net_Schedule &amp; Net_Actual'!$A$1:$C$2107,3,0)</f>
        <v>24896.145</v>
      </c>
      <c r="P38" s="19">
        <f>[4]Summary!$E32</f>
        <v>31299.840000000062</v>
      </c>
      <c r="Q38" s="19">
        <f t="shared" si="3"/>
        <v>5280.0000000000109</v>
      </c>
      <c r="R38" s="19">
        <f t="shared" si="4"/>
        <v>220.00000000000045</v>
      </c>
      <c r="S38" s="19">
        <f t="shared" si="5"/>
        <v>4590.6432000000095</v>
      </c>
      <c r="T38" s="19">
        <f>[4]Summary!$F32</f>
        <v>3769.3525000000004</v>
      </c>
      <c r="V38" s="16">
        <v>29</v>
      </c>
      <c r="W38" s="17">
        <f t="shared" si="37"/>
        <v>43645</v>
      </c>
      <c r="X38" s="18">
        <f>VLOOKUP(W38,'Net_Schedule &amp; Net_Actual'!$A$1:$C$2107,2,0)</f>
        <v>31244.671999999999</v>
      </c>
      <c r="Y38" s="18">
        <f>VLOOKUP(W38,'Net_Schedule &amp; Net_Actual'!$A$1:$C$2107,3,0)</f>
        <v>31212.072</v>
      </c>
      <c r="Z38" s="19">
        <f>[4]Summary!$G32</f>
        <v>31299.840000000062</v>
      </c>
      <c r="AA38" s="19">
        <f t="shared" si="6"/>
        <v>5280.0000000000109</v>
      </c>
      <c r="AB38" s="19">
        <f t="shared" si="7"/>
        <v>220.00000000000045</v>
      </c>
      <c r="AC38" s="19">
        <f t="shared" si="8"/>
        <v>4590.6432000000095</v>
      </c>
      <c r="AD38" s="19">
        <f>[4]Summary!$H32</f>
        <v>4589.5199999999923</v>
      </c>
      <c r="AF38" s="16">
        <v>29</v>
      </c>
      <c r="AG38" s="17">
        <f t="shared" si="38"/>
        <v>43675</v>
      </c>
      <c r="AH38" s="18">
        <f>VLOOKUP(AG38,'Net_Schedule &amp; Net_Actual'!$A$1:$C$2107,2,0)</f>
        <v>31139.454000000002</v>
      </c>
      <c r="AI38" s="18">
        <f>VLOOKUP(AG38,'Net_Schedule &amp; Net_Actual'!$A$1:$C$2107,3,0)</f>
        <v>31264</v>
      </c>
      <c r="AJ38" s="19">
        <f>[4]Summary!$I32</f>
        <v>31299.840000000062</v>
      </c>
      <c r="AK38" s="19">
        <f t="shared" si="9"/>
        <v>5280.0000000000109</v>
      </c>
      <c r="AL38" s="19">
        <f t="shared" si="10"/>
        <v>220.00000000000045</v>
      </c>
      <c r="AM38" s="19">
        <f t="shared" si="11"/>
        <v>4590.6432000000095</v>
      </c>
      <c r="AN38" s="19">
        <f>[4]Summary!$J32</f>
        <v>4589.5199999999923</v>
      </c>
      <c r="AP38" s="16">
        <v>29</v>
      </c>
      <c r="AQ38" s="17">
        <f t="shared" si="39"/>
        <v>43706</v>
      </c>
      <c r="AR38" s="18">
        <f>VLOOKUP(AQ38,'Net_Schedule &amp; Net_Actual'!$A$1:$C$2107,2,0)</f>
        <v>29305.393</v>
      </c>
      <c r="AS38" s="18">
        <f>VLOOKUP(AQ38,'Net_Schedule &amp; Net_Actual'!$A$1:$C$2107,3,0)</f>
        <v>29507.635999999999</v>
      </c>
      <c r="AT38" s="19">
        <f>[4]Summary!$K32</f>
        <v>31299.840000000062</v>
      </c>
      <c r="AU38" s="19">
        <f>4800</f>
        <v>4800</v>
      </c>
      <c r="AV38" s="19">
        <f t="shared" si="13"/>
        <v>200</v>
      </c>
      <c r="AW38" s="19">
        <f t="shared" si="14"/>
        <v>4173.3119999999999</v>
      </c>
      <c r="AX38" s="19">
        <f>AU38*(1-0.12)</f>
        <v>4224</v>
      </c>
      <c r="AZ38" s="16">
        <v>29</v>
      </c>
      <c r="BA38" s="17">
        <f t="shared" si="40"/>
        <v>43737</v>
      </c>
      <c r="BB38" s="18">
        <f>VLOOKUP(BA38,'Net_Schedule &amp; Net_Actual'!$A$1:$C$2107,2,0)</f>
        <v>22482.524000000001</v>
      </c>
      <c r="BC38" s="18">
        <f>VLOOKUP(BA38,'Net_Schedule &amp; Net_Actual'!$A$1:$C$2107,3,0)</f>
        <v>22914.327000000001</v>
      </c>
      <c r="BD38" s="19">
        <f>[4]Summary!$M32</f>
        <v>31299.840000000062</v>
      </c>
      <c r="BE38" s="19">
        <f t="shared" si="15"/>
        <v>5280.0000000000109</v>
      </c>
      <c r="BF38" s="19">
        <f t="shared" si="16"/>
        <v>220.00000000000045</v>
      </c>
      <c r="BG38" s="19">
        <f t="shared" si="17"/>
        <v>4590.6432000000095</v>
      </c>
      <c r="BH38" s="19">
        <f>[4]Summary!$N32</f>
        <v>3409.1050000000005</v>
      </c>
      <c r="BJ38" s="16">
        <v>29</v>
      </c>
      <c r="BK38" s="17">
        <f t="shared" si="41"/>
        <v>43767</v>
      </c>
      <c r="BL38" s="18">
        <f>VLOOKUP(BK38,'Net_Schedule &amp; Net_Actual'!$A$1:$C$2107,2,0)</f>
        <v>11514.107</v>
      </c>
      <c r="BM38" s="18">
        <f>VLOOKUP(BK38,'Net_Schedule &amp; Net_Actual'!$A$1:$C$2107,3,0)</f>
        <v>11366.036</v>
      </c>
      <c r="BN38" s="19">
        <f>[4]Summary!$O32</f>
        <v>31299.840000000062</v>
      </c>
      <c r="BO38" s="19">
        <f t="shared" si="18"/>
        <v>5280.0000000000109</v>
      </c>
      <c r="BP38" s="19">
        <f t="shared" si="19"/>
        <v>220.00000000000045</v>
      </c>
      <c r="BQ38" s="19">
        <f t="shared" si="20"/>
        <v>4590.6432000000095</v>
      </c>
      <c r="BR38" s="19">
        <f>[4]Summary!$P32</f>
        <v>1856.8874999999996</v>
      </c>
      <c r="BT38" s="16">
        <v>29</v>
      </c>
      <c r="BU38" s="17">
        <f t="shared" si="42"/>
        <v>43798</v>
      </c>
      <c r="BV38" s="18">
        <f>VLOOKUP(BU38,'Net_Schedule &amp; Net_Actual'!$A$1:$C$2107,2,0)</f>
        <v>7907.5709999999999</v>
      </c>
      <c r="BW38" s="18">
        <f>VLOOKUP(BU38,'Net_Schedule &amp; Net_Actual'!$A$1:$C$2107,3,0)</f>
        <v>7881.527</v>
      </c>
      <c r="BX38" s="19">
        <f>[4]Summary!$Q32</f>
        <v>31299.840000000062</v>
      </c>
      <c r="BY38" s="19">
        <f t="shared" si="21"/>
        <v>5280.0000000000109</v>
      </c>
      <c r="BZ38" s="19">
        <f t="shared" si="22"/>
        <v>220.00000000000045</v>
      </c>
      <c r="CA38" s="19">
        <f t="shared" si="23"/>
        <v>4590.6432000000095</v>
      </c>
      <c r="CB38" s="19">
        <f>[4]Summary!$R32</f>
        <v>1178.3</v>
      </c>
      <c r="CD38" s="16">
        <v>29</v>
      </c>
      <c r="CE38" s="17">
        <f t="shared" si="43"/>
        <v>43828</v>
      </c>
      <c r="CF38" s="18">
        <f>VLOOKUP(CE38,'Net_Schedule &amp; Net_Actual'!$A$1:$C$2107,2,0)</f>
        <v>5118.7610000000004</v>
      </c>
      <c r="CG38" s="18">
        <f>VLOOKUP(CE38,'Net_Schedule &amp; Net_Actual'!$A$1:$C$2107,3,0)</f>
        <v>5101.1639999999998</v>
      </c>
      <c r="CH38" s="19">
        <f>[4]Summary!$S32</f>
        <v>31299.840000000062</v>
      </c>
      <c r="CI38" s="19">
        <f t="shared" si="24"/>
        <v>5280.0000000000109</v>
      </c>
      <c r="CJ38" s="19">
        <f t="shared" si="25"/>
        <v>220.00000000000045</v>
      </c>
      <c r="CK38" s="19">
        <f t="shared" si="26"/>
        <v>4590.6432000000095</v>
      </c>
      <c r="CL38" s="19">
        <f>[4]Summary!$T32</f>
        <v>774.31250000000091</v>
      </c>
      <c r="CN38" s="16">
        <v>29</v>
      </c>
      <c r="CO38" s="17">
        <f t="shared" si="44"/>
        <v>43859</v>
      </c>
      <c r="CP38" s="18">
        <f>VLOOKUP(CO38,'Net_Schedule &amp; Net_Actual'!$A$1:$C$2107,2,0)</f>
        <v>4495.3310000000001</v>
      </c>
      <c r="CQ38" s="18">
        <f>VLOOKUP(CO38,'Net_Schedule &amp; Net_Actual'!$A$1:$C$2107,3,0)</f>
        <v>4507.2730000000001</v>
      </c>
      <c r="CR38" s="19">
        <f>[4]Summary!$U32</f>
        <v>31299.840000000062</v>
      </c>
      <c r="CS38" s="19">
        <f t="shared" si="27"/>
        <v>5280.0000000000109</v>
      </c>
      <c r="CT38" s="19">
        <f t="shared" si="28"/>
        <v>220.00000000000045</v>
      </c>
      <c r="CU38" s="19">
        <f t="shared" si="29"/>
        <v>4590.6432000000095</v>
      </c>
      <c r="CV38" s="19">
        <f>[4]Summary!$V32</f>
        <v>659.9675000000002</v>
      </c>
      <c r="CX38" s="16">
        <v>29</v>
      </c>
      <c r="CY38" s="17">
        <f t="shared" si="45"/>
        <v>43890</v>
      </c>
      <c r="CZ38" s="18">
        <f>VLOOKUP(CY38,'Net_Schedule &amp; Net_Actual'!$A$1:$C$2107,2,0)</f>
        <v>4356.7569999999996</v>
      </c>
      <c r="DA38" s="18">
        <f>VLOOKUP(CY38,'Net_Schedule &amp; Net_Actual'!$A$1:$C$2107,3,0)</f>
        <v>4373.527</v>
      </c>
      <c r="DB38" s="19">
        <f>[4]Summary!$W32</f>
        <v>31299.840000000062</v>
      </c>
      <c r="DC38" s="19">
        <f t="shared" si="46"/>
        <v>5280.0000000000109</v>
      </c>
      <c r="DD38" s="19">
        <f t="shared" si="30"/>
        <v>220.00000000000045</v>
      </c>
      <c r="DE38" s="19">
        <f t="shared" si="31"/>
        <v>4590.6432000000095</v>
      </c>
      <c r="DF38" s="19">
        <f>[4]Summary!$X32</f>
        <v>647.59249999999997</v>
      </c>
      <c r="DH38" s="16">
        <v>29</v>
      </c>
      <c r="DI38" s="17">
        <f t="shared" si="47"/>
        <v>43919</v>
      </c>
      <c r="DJ38" s="18">
        <f>VLOOKUP(DI38,'Net_Schedule &amp; Net_Actual'!$A$1:$C$2107,2,0)</f>
        <v>7899.5069999999996</v>
      </c>
      <c r="DK38" s="18">
        <f>VLOOKUP(DI38,'Net_Schedule &amp; Net_Actual'!$A$1:$C$2107,3,0)</f>
        <v>7854.1819999999998</v>
      </c>
      <c r="DL38" s="19">
        <f>[4]Summary!$Y32</f>
        <v>31299.840000000062</v>
      </c>
      <c r="DM38" s="19">
        <f t="shared" si="32"/>
        <v>5280.0000000000109</v>
      </c>
      <c r="DN38" s="19">
        <f t="shared" si="33"/>
        <v>220.00000000000045</v>
      </c>
      <c r="DO38" s="19">
        <f t="shared" si="34"/>
        <v>4590.6432000000095</v>
      </c>
      <c r="DP38" s="19">
        <f>[4]Summary!$Z32</f>
        <v>1334.974999999999</v>
      </c>
    </row>
    <row r="39" spans="2:124" s="15" customFormat="1" ht="15.95" customHeight="1" x14ac:dyDescent="0.2">
      <c r="B39" s="16">
        <v>30</v>
      </c>
      <c r="C39" s="17">
        <f t="shared" si="35"/>
        <v>43585</v>
      </c>
      <c r="D39" s="18">
        <f>VLOOKUP(C39,'Net_Schedule &amp; Net_Actual'!$A$1:$C$2107,2,0)</f>
        <v>22961.366999999998</v>
      </c>
      <c r="E39" s="18">
        <f>VLOOKUP(C39,'Net_Schedule &amp; Net_Actual'!$A$1:$C$2107,3,0)</f>
        <v>23053.382000000001</v>
      </c>
      <c r="F39" s="19">
        <f>[4]Summary!$C33</f>
        <v>31299.840000000062</v>
      </c>
      <c r="G39" s="19">
        <f t="shared" si="0"/>
        <v>5280.0000000000109</v>
      </c>
      <c r="H39" s="19">
        <f t="shared" si="1"/>
        <v>220.00000000000045</v>
      </c>
      <c r="I39" s="19">
        <f t="shared" si="2"/>
        <v>4590.6432000000095</v>
      </c>
      <c r="J39" s="19">
        <f>[4]Summary!$D33</f>
        <v>3307.9050000000038</v>
      </c>
      <c r="L39" s="16">
        <v>30</v>
      </c>
      <c r="M39" s="17">
        <f t="shared" si="36"/>
        <v>43615</v>
      </c>
      <c r="N39" s="18">
        <f>VLOOKUP(M39,'Net_Schedule &amp; Net_Actual'!$A$1:$C$2107,2,0)</f>
        <v>25066.167000000001</v>
      </c>
      <c r="O39" s="18">
        <f>VLOOKUP(M39,'Net_Schedule &amp; Net_Actual'!$A$1:$C$2107,3,0)</f>
        <v>24346.617999999999</v>
      </c>
      <c r="P39" s="19">
        <f>[4]Summary!$E33</f>
        <v>31299.840000000062</v>
      </c>
      <c r="Q39" s="19">
        <f t="shared" si="3"/>
        <v>5280.0000000000109</v>
      </c>
      <c r="R39" s="19">
        <f t="shared" si="4"/>
        <v>220.00000000000045</v>
      </c>
      <c r="S39" s="19">
        <f t="shared" si="5"/>
        <v>4590.6432000000095</v>
      </c>
      <c r="T39" s="19">
        <f>[4]Summary!$F33</f>
        <v>3774.3174999999951</v>
      </c>
      <c r="V39" s="16">
        <v>30</v>
      </c>
      <c r="W39" s="17">
        <f t="shared" si="37"/>
        <v>43646</v>
      </c>
      <c r="X39" s="18">
        <f>VLOOKUP(W39,'Net_Schedule &amp; Net_Actual'!$A$1:$C$2107,2,0)</f>
        <v>31251.319</v>
      </c>
      <c r="Y39" s="18">
        <f>VLOOKUP(W39,'Net_Schedule &amp; Net_Actual'!$A$1:$C$2107,3,0)</f>
        <v>31083.635999999999</v>
      </c>
      <c r="Z39" s="19">
        <f>[4]Summary!$G33</f>
        <v>31299.840000000062</v>
      </c>
      <c r="AA39" s="19">
        <f t="shared" si="6"/>
        <v>5280.0000000000109</v>
      </c>
      <c r="AB39" s="19">
        <f t="shared" si="7"/>
        <v>220.00000000000045</v>
      </c>
      <c r="AC39" s="19">
        <f t="shared" si="8"/>
        <v>4590.6432000000095</v>
      </c>
      <c r="AD39" s="19">
        <f>[4]Summary!$H33</f>
        <v>4589.5199999999923</v>
      </c>
      <c r="AF39" s="16">
        <v>30</v>
      </c>
      <c r="AG39" s="17">
        <f t="shared" si="38"/>
        <v>43676</v>
      </c>
      <c r="AH39" s="18">
        <f>VLOOKUP(AG39,'Net_Schedule &amp; Net_Actual'!$A$1:$C$2107,2,0)</f>
        <v>31295.685000000001</v>
      </c>
      <c r="AI39" s="18">
        <f>VLOOKUP(AG39,'Net_Schedule &amp; Net_Actual'!$A$1:$C$2107,3,0)</f>
        <v>31350.254000000001</v>
      </c>
      <c r="AJ39" s="19">
        <f>[4]Summary!$I33</f>
        <v>31299.840000000062</v>
      </c>
      <c r="AK39" s="19">
        <f t="shared" si="9"/>
        <v>5280.0000000000109</v>
      </c>
      <c r="AL39" s="19">
        <f t="shared" si="10"/>
        <v>220.00000000000045</v>
      </c>
      <c r="AM39" s="19">
        <f t="shared" si="11"/>
        <v>4590.6432000000095</v>
      </c>
      <c r="AN39" s="19">
        <f>[4]Summary!$J33</f>
        <v>4589.5199999999923</v>
      </c>
      <c r="AP39" s="16">
        <v>30</v>
      </c>
      <c r="AQ39" s="17">
        <f t="shared" si="39"/>
        <v>43707</v>
      </c>
      <c r="AR39" s="18">
        <f>VLOOKUP(AQ39,'Net_Schedule &amp; Net_Actual'!$A$1:$C$2107,2,0)</f>
        <v>29345.513999999999</v>
      </c>
      <c r="AS39" s="18">
        <f>VLOOKUP(AQ39,'Net_Schedule &amp; Net_Actual'!$A$1:$C$2107,3,0)</f>
        <v>29087.345000000001</v>
      </c>
      <c r="AT39" s="19">
        <f>[4]Summary!$K33</f>
        <v>31299.840000000062</v>
      </c>
      <c r="AU39" s="19">
        <f t="shared" si="12"/>
        <v>5280.0000000000109</v>
      </c>
      <c r="AV39" s="19">
        <f t="shared" si="13"/>
        <v>220.00000000000045</v>
      </c>
      <c r="AW39" s="19">
        <f t="shared" si="14"/>
        <v>4590.6432000000095</v>
      </c>
      <c r="AX39" s="19">
        <f>[4]Summary!$L33</f>
        <v>4280.719999999993</v>
      </c>
      <c r="AZ39" s="16">
        <v>30</v>
      </c>
      <c r="BA39" s="17">
        <f t="shared" si="40"/>
        <v>43738</v>
      </c>
      <c r="BB39" s="18">
        <f>VLOOKUP(BA39,'Net_Schedule &amp; Net_Actual'!$A$1:$C$2107,2,0)</f>
        <v>26734.848000000002</v>
      </c>
      <c r="BC39" s="18">
        <f>VLOOKUP(BA39,'Net_Schedule &amp; Net_Actual'!$A$1:$C$2107,3,0)</f>
        <v>26441.309000000001</v>
      </c>
      <c r="BD39" s="19">
        <f>[4]Summary!$M33</f>
        <v>31299.840000000062</v>
      </c>
      <c r="BE39" s="19">
        <f t="shared" si="15"/>
        <v>5280.0000000000109</v>
      </c>
      <c r="BF39" s="19">
        <f t="shared" si="16"/>
        <v>220.00000000000045</v>
      </c>
      <c r="BG39" s="19">
        <f t="shared" si="17"/>
        <v>4590.6432000000095</v>
      </c>
      <c r="BH39" s="19">
        <f>[4]Summary!$N33</f>
        <v>3812.809999999994</v>
      </c>
      <c r="BJ39" s="16">
        <v>30</v>
      </c>
      <c r="BK39" s="17">
        <f t="shared" si="41"/>
        <v>43768</v>
      </c>
      <c r="BL39" s="18">
        <f>VLOOKUP(BK39,'Net_Schedule &amp; Net_Actual'!$A$1:$C$2107,2,0)</f>
        <v>12744.329</v>
      </c>
      <c r="BM39" s="18">
        <f>VLOOKUP(BK39,'Net_Schedule &amp; Net_Actual'!$A$1:$C$2107,3,0)</f>
        <v>12770.691000000001</v>
      </c>
      <c r="BN39" s="19">
        <f>[4]Summary!$O33</f>
        <v>31299.840000000062</v>
      </c>
      <c r="BO39" s="19">
        <f t="shared" si="18"/>
        <v>5280.0000000000109</v>
      </c>
      <c r="BP39" s="19">
        <f t="shared" si="19"/>
        <v>220.00000000000045</v>
      </c>
      <c r="BQ39" s="19">
        <f t="shared" si="20"/>
        <v>4590.6432000000095</v>
      </c>
      <c r="BR39" s="19">
        <f>[4]Summary!$P33</f>
        <v>1869.0149999999996</v>
      </c>
      <c r="BT39" s="16">
        <v>30</v>
      </c>
      <c r="BU39" s="17">
        <f t="shared" si="42"/>
        <v>43799</v>
      </c>
      <c r="BV39" s="18">
        <f>VLOOKUP(BU39,'Net_Schedule &amp; Net_Actual'!$A$1:$C$2107,2,0)</f>
        <v>7085.74</v>
      </c>
      <c r="BW39" s="18">
        <f>VLOOKUP(BU39,'Net_Schedule &amp; Net_Actual'!$A$1:$C$2107,3,0)</f>
        <v>6996.1450000000004</v>
      </c>
      <c r="BX39" s="19">
        <f>[4]Summary!$Q33</f>
        <v>31299.840000000062</v>
      </c>
      <c r="BY39" s="19">
        <f t="shared" si="21"/>
        <v>5280.0000000000109</v>
      </c>
      <c r="BZ39" s="19">
        <f t="shared" si="22"/>
        <v>220.00000000000045</v>
      </c>
      <c r="CA39" s="19">
        <f t="shared" si="23"/>
        <v>4590.6432000000095</v>
      </c>
      <c r="CB39" s="19">
        <f>[4]Summary!$R33</f>
        <v>1055.0850000000005</v>
      </c>
      <c r="CD39" s="16">
        <v>30</v>
      </c>
      <c r="CE39" s="17">
        <f t="shared" si="43"/>
        <v>43829</v>
      </c>
      <c r="CF39" s="18">
        <f>VLOOKUP(CE39,'Net_Schedule &amp; Net_Actual'!$A$1:$C$2107,2,0)</f>
        <v>4817.2190000000001</v>
      </c>
      <c r="CG39" s="18">
        <f>VLOOKUP(CE39,'Net_Schedule &amp; Net_Actual'!$A$1:$C$2107,3,0)</f>
        <v>4872.8729999999996</v>
      </c>
      <c r="CH39" s="19">
        <f>[4]Summary!$S33</f>
        <v>31299.840000000062</v>
      </c>
      <c r="CI39" s="19">
        <f t="shared" si="24"/>
        <v>5280.0000000000109</v>
      </c>
      <c r="CJ39" s="19">
        <f t="shared" si="25"/>
        <v>220.00000000000045</v>
      </c>
      <c r="CK39" s="19">
        <f t="shared" si="26"/>
        <v>4590.6432000000095</v>
      </c>
      <c r="CL39" s="19">
        <f>[4]Summary!$T33</f>
        <v>706.375</v>
      </c>
      <c r="CN39" s="16">
        <v>30</v>
      </c>
      <c r="CO39" s="17">
        <f t="shared" si="44"/>
        <v>43860</v>
      </c>
      <c r="CP39" s="18">
        <f>VLOOKUP(CO39,'Net_Schedule &amp; Net_Actual'!$A$1:$C$2107,2,0)</f>
        <v>4514.2110000000002</v>
      </c>
      <c r="CQ39" s="18">
        <f>VLOOKUP(CO39,'Net_Schedule &amp; Net_Actual'!$A$1:$C$2107,3,0)</f>
        <v>4531.1270000000004</v>
      </c>
      <c r="CR39" s="19">
        <f>[4]Summary!$U33</f>
        <v>31299.840000000062</v>
      </c>
      <c r="CS39" s="19">
        <f t="shared" si="27"/>
        <v>5280.0000000000109</v>
      </c>
      <c r="CT39" s="19">
        <f t="shared" si="28"/>
        <v>220.00000000000045</v>
      </c>
      <c r="CU39" s="19">
        <f t="shared" si="29"/>
        <v>4590.6432000000095</v>
      </c>
      <c r="CV39" s="19">
        <f>[4]Summary!$V33</f>
        <v>668.70250000000055</v>
      </c>
      <c r="CX39" s="16"/>
      <c r="CY39" s="17"/>
      <c r="CZ39" s="18"/>
      <c r="DA39" s="18"/>
      <c r="DB39" s="19"/>
      <c r="DC39" s="19">
        <f t="shared" si="46"/>
        <v>0</v>
      </c>
      <c r="DD39" s="19">
        <f t="shared" si="30"/>
        <v>0</v>
      </c>
      <c r="DE39" s="19">
        <f t="shared" si="31"/>
        <v>0</v>
      </c>
      <c r="DF39" s="19"/>
      <c r="DH39" s="16">
        <v>30</v>
      </c>
      <c r="DI39" s="17">
        <f t="shared" si="47"/>
        <v>43920</v>
      </c>
      <c r="DJ39" s="18">
        <f>VLOOKUP(DI39,'Net_Schedule &amp; Net_Actual'!$A$1:$C$2107,2,0)</f>
        <v>11459.39</v>
      </c>
      <c r="DK39" s="18">
        <f>VLOOKUP(DI39,'Net_Schedule &amp; Net_Actual'!$A$1:$C$2107,3,0)</f>
        <v>11325.891</v>
      </c>
      <c r="DL39" s="19">
        <f>[4]Summary!$Y33</f>
        <v>31299.840000000062</v>
      </c>
      <c r="DM39" s="19">
        <f t="shared" si="32"/>
        <v>5280.0000000000109</v>
      </c>
      <c r="DN39" s="19">
        <f t="shared" si="33"/>
        <v>220.00000000000045</v>
      </c>
      <c r="DO39" s="19">
        <f t="shared" si="34"/>
        <v>4590.6432000000095</v>
      </c>
      <c r="DP39" s="19">
        <f>[4]Summary!$Z33</f>
        <v>1931.4549999999972</v>
      </c>
    </row>
    <row r="40" spans="2:124" s="15" customFormat="1" ht="15.95" customHeight="1" x14ac:dyDescent="0.2">
      <c r="B40" s="42"/>
      <c r="C40" s="43"/>
      <c r="D40" s="18"/>
      <c r="E40" s="18"/>
      <c r="F40" s="44"/>
      <c r="G40" s="44">
        <f t="shared" si="0"/>
        <v>0</v>
      </c>
      <c r="H40" s="19">
        <f t="shared" si="1"/>
        <v>0</v>
      </c>
      <c r="I40" s="19">
        <f t="shared" si="2"/>
        <v>0</v>
      </c>
      <c r="J40" s="44"/>
      <c r="L40" s="42">
        <v>31</v>
      </c>
      <c r="M40" s="43">
        <f t="shared" si="36"/>
        <v>43616</v>
      </c>
      <c r="N40" s="18">
        <f>VLOOKUP(M40,'Net_Schedule &amp; Net_Actual'!$A$1:$C$2107,2,0)</f>
        <v>22693.162</v>
      </c>
      <c r="O40" s="18">
        <f>VLOOKUP(M40,'Net_Schedule &amp; Net_Actual'!$A$1:$C$2107,3,0)</f>
        <v>21767.927</v>
      </c>
      <c r="P40" s="44">
        <f>[4]Summary!$E34</f>
        <v>31299.840000000062</v>
      </c>
      <c r="Q40" s="44">
        <f t="shared" si="3"/>
        <v>5280.0000000000109</v>
      </c>
      <c r="R40" s="19">
        <f t="shared" si="4"/>
        <v>220.00000000000045</v>
      </c>
      <c r="S40" s="19">
        <f t="shared" si="5"/>
        <v>4590.6432000000095</v>
      </c>
      <c r="T40" s="44">
        <f>[4]Summary!$F34</f>
        <v>3627.6674999999946</v>
      </c>
      <c r="V40" s="42"/>
      <c r="W40" s="43"/>
      <c r="X40" s="18"/>
      <c r="Y40" s="18"/>
      <c r="Z40" s="44"/>
      <c r="AA40" s="44">
        <f t="shared" si="6"/>
        <v>0</v>
      </c>
      <c r="AB40" s="19">
        <f t="shared" si="7"/>
        <v>0</v>
      </c>
      <c r="AC40" s="19">
        <f t="shared" si="8"/>
        <v>0</v>
      </c>
      <c r="AD40" s="44"/>
      <c r="AF40" s="42">
        <v>31</v>
      </c>
      <c r="AG40" s="43">
        <f t="shared" si="38"/>
        <v>43677</v>
      </c>
      <c r="AH40" s="18">
        <f>VLOOKUP(AG40,'Net_Schedule &amp; Net_Actual'!$A$1:$C$2107,2,0)</f>
        <v>31295.685000000001</v>
      </c>
      <c r="AI40" s="18">
        <f>VLOOKUP(AG40,'Net_Schedule &amp; Net_Actual'!$A$1:$C$2107,3,0)</f>
        <v>31264.291000000001</v>
      </c>
      <c r="AJ40" s="44">
        <f>[4]Summary!$I34</f>
        <v>31299.840000000062</v>
      </c>
      <c r="AK40" s="44">
        <f t="shared" si="9"/>
        <v>5280.0000000000109</v>
      </c>
      <c r="AL40" s="19">
        <f t="shared" si="10"/>
        <v>220.00000000000045</v>
      </c>
      <c r="AM40" s="19">
        <f t="shared" si="11"/>
        <v>4590.6432000000095</v>
      </c>
      <c r="AN40" s="44">
        <f>[4]Summary!$J34</f>
        <v>4589.5199999999923</v>
      </c>
      <c r="AP40" s="42">
        <v>31</v>
      </c>
      <c r="AQ40" s="43">
        <f t="shared" si="39"/>
        <v>43708</v>
      </c>
      <c r="AR40" s="18">
        <f>VLOOKUP(AQ40,'Net_Schedule &amp; Net_Actual'!$A$1:$C$2107,2,0)</f>
        <v>29389.714</v>
      </c>
      <c r="AS40" s="18">
        <f>VLOOKUP(AQ40,'Net_Schedule &amp; Net_Actual'!$A$1:$C$2107,3,0)</f>
        <v>29366.472000000002</v>
      </c>
      <c r="AT40" s="44">
        <f>[4]Summary!$K34</f>
        <v>31299.840000000062</v>
      </c>
      <c r="AU40" s="44">
        <f t="shared" si="12"/>
        <v>5280.0000000000109</v>
      </c>
      <c r="AV40" s="19">
        <f t="shared" si="13"/>
        <v>220.00000000000045</v>
      </c>
      <c r="AW40" s="19">
        <f t="shared" si="14"/>
        <v>4590.6432000000095</v>
      </c>
      <c r="AX40" s="44">
        <f>[4]Summary!$L34</f>
        <v>4223.5199999999923</v>
      </c>
      <c r="AZ40" s="42"/>
      <c r="BA40" s="43"/>
      <c r="BB40" s="18"/>
      <c r="BC40" s="18"/>
      <c r="BD40" s="44"/>
      <c r="BE40" s="44">
        <f t="shared" si="15"/>
        <v>0</v>
      </c>
      <c r="BF40" s="19">
        <f t="shared" si="16"/>
        <v>0</v>
      </c>
      <c r="BG40" s="19">
        <f t="shared" si="17"/>
        <v>0</v>
      </c>
      <c r="BH40" s="44"/>
      <c r="BJ40" s="42">
        <v>31</v>
      </c>
      <c r="BK40" s="43">
        <f t="shared" si="41"/>
        <v>43769</v>
      </c>
      <c r="BL40" s="18">
        <f>VLOOKUP(BK40,'Net_Schedule &amp; Net_Actual'!$A$1:$C$2107,2,0)</f>
        <v>11160.3</v>
      </c>
      <c r="BM40" s="18">
        <f>VLOOKUP(BK40,'Net_Schedule &amp; Net_Actual'!$A$1:$C$2107,3,0)</f>
        <v>11059.418</v>
      </c>
      <c r="BN40" s="44">
        <f>[4]Summary!$O34</f>
        <v>31299.840000000062</v>
      </c>
      <c r="BO40" s="44">
        <f t="shared" si="18"/>
        <v>5280.0000000000109</v>
      </c>
      <c r="BP40" s="19">
        <f t="shared" si="19"/>
        <v>220.00000000000045</v>
      </c>
      <c r="BQ40" s="19">
        <f t="shared" si="20"/>
        <v>4590.6432000000095</v>
      </c>
      <c r="BR40" s="44">
        <f>[4]Summary!$P34</f>
        <v>1637.3625</v>
      </c>
      <c r="BT40" s="42"/>
      <c r="BU40" s="43"/>
      <c r="BV40" s="18"/>
      <c r="BW40" s="18"/>
      <c r="BX40" s="44"/>
      <c r="BY40" s="44">
        <f t="shared" si="21"/>
        <v>0</v>
      </c>
      <c r="BZ40" s="19">
        <f t="shared" si="22"/>
        <v>0</v>
      </c>
      <c r="CA40" s="19">
        <f t="shared" si="23"/>
        <v>0</v>
      </c>
      <c r="CB40" s="44"/>
      <c r="CD40" s="42">
        <v>31</v>
      </c>
      <c r="CE40" s="43">
        <f t="shared" si="43"/>
        <v>43830</v>
      </c>
      <c r="CF40" s="18">
        <f>VLOOKUP(CE40,'Net_Schedule &amp; Net_Actual'!$A$1:$C$2107,2,0)</f>
        <v>4736.4470000000001</v>
      </c>
      <c r="CG40" s="18">
        <f>VLOOKUP(CE40,'Net_Schedule &amp; Net_Actual'!$A$1:$C$2107,3,0)</f>
        <v>4799.7089999999998</v>
      </c>
      <c r="CH40" s="44">
        <f>[4]Summary!$S34</f>
        <v>31299.840000000062</v>
      </c>
      <c r="CI40" s="44">
        <f t="shared" si="24"/>
        <v>5280.0000000000109</v>
      </c>
      <c r="CJ40" s="19">
        <f t="shared" si="25"/>
        <v>220.00000000000045</v>
      </c>
      <c r="CK40" s="19">
        <f t="shared" si="26"/>
        <v>4590.6432000000095</v>
      </c>
      <c r="CL40" s="44">
        <f>[4]Summary!$T34</f>
        <v>705.0825000000001</v>
      </c>
      <c r="CN40" s="42">
        <v>31</v>
      </c>
      <c r="CO40" s="43">
        <f t="shared" si="44"/>
        <v>43861</v>
      </c>
      <c r="CP40" s="18">
        <f>VLOOKUP(CO40,'Net_Schedule &amp; Net_Actual'!$A$1:$C$2107,2,0)</f>
        <v>8268.9879999999994</v>
      </c>
      <c r="CQ40" s="18">
        <f>VLOOKUP(CO40,'Net_Schedule &amp; Net_Actual'!$A$1:$C$2107,3,0)</f>
        <v>7933.2359999999999</v>
      </c>
      <c r="CR40" s="44">
        <f>[4]Summary!$U34</f>
        <v>31299.840000000062</v>
      </c>
      <c r="CS40" s="44">
        <f t="shared" si="27"/>
        <v>5280.0000000000109</v>
      </c>
      <c r="CT40" s="19">
        <f t="shared" si="28"/>
        <v>220.00000000000045</v>
      </c>
      <c r="CU40" s="19">
        <f t="shared" si="29"/>
        <v>4590.6432000000095</v>
      </c>
      <c r="CV40" s="44">
        <f>[4]Summary!$V34</f>
        <v>1213.8025</v>
      </c>
      <c r="CX40" s="42"/>
      <c r="CY40" s="43"/>
      <c r="CZ40" s="18"/>
      <c r="DA40" s="18"/>
      <c r="DB40" s="44"/>
      <c r="DC40" s="44">
        <f t="shared" si="46"/>
        <v>0</v>
      </c>
      <c r="DD40" s="19">
        <f t="shared" si="30"/>
        <v>0</v>
      </c>
      <c r="DE40" s="19">
        <f t="shared" si="31"/>
        <v>0</v>
      </c>
      <c r="DF40" s="44"/>
      <c r="DH40" s="42">
        <v>31</v>
      </c>
      <c r="DI40" s="43">
        <f t="shared" si="47"/>
        <v>43921</v>
      </c>
      <c r="DJ40" s="18">
        <f>VLOOKUP(DI40,'Net_Schedule &amp; Net_Actual'!$A$1:$C$2107,2,0)</f>
        <v>7941.4549999999999</v>
      </c>
      <c r="DK40" s="18">
        <f>VLOOKUP(DI40,'Net_Schedule &amp; Net_Actual'!$A$1:$C$2107,3,0)</f>
        <v>7932.509</v>
      </c>
      <c r="DL40" s="44">
        <f>[4]Summary!$Y34</f>
        <v>31299.840000000062</v>
      </c>
      <c r="DM40" s="44">
        <f t="shared" si="32"/>
        <v>5280.0000000000109</v>
      </c>
      <c r="DN40" s="19">
        <f t="shared" si="33"/>
        <v>220.00000000000045</v>
      </c>
      <c r="DO40" s="19">
        <f t="shared" si="34"/>
        <v>4590.6432000000095</v>
      </c>
      <c r="DP40" s="44">
        <f>[4]Summary!$Z34</f>
        <v>1347.8799999999999</v>
      </c>
    </row>
    <row r="41" spans="2:124" s="15" customFormat="1" ht="15.95" customHeight="1" thickBot="1" x14ac:dyDescent="0.25">
      <c r="B41" s="45" t="s">
        <v>3</v>
      </c>
      <c r="C41" s="45"/>
      <c r="D41" s="46">
        <f>SUM(D10:D40)</f>
        <v>413196.68999999994</v>
      </c>
      <c r="E41" s="46">
        <f>SUM(E10:E40)</f>
        <v>405126.97700000001</v>
      </c>
      <c r="F41" s="47">
        <f>SUM(F10:F40)</f>
        <v>938995.20000000228</v>
      </c>
      <c r="G41" s="47">
        <f>SUM(G10:G40)</f>
        <v>158400.00000000032</v>
      </c>
      <c r="H41" s="47"/>
      <c r="I41" s="47">
        <f>SUM(I10:I40)</f>
        <v>137719.29600000023</v>
      </c>
      <c r="J41" s="47">
        <f>SUM(J10:J40)</f>
        <v>59183.37750000001</v>
      </c>
      <c r="L41" s="45" t="s">
        <v>3</v>
      </c>
      <c r="M41" s="45"/>
      <c r="N41" s="46">
        <f>SUM(N10:N40)</f>
        <v>705917.37600000005</v>
      </c>
      <c r="O41" s="46">
        <f>SUM(O10:O40)</f>
        <v>702794.97400000005</v>
      </c>
      <c r="P41" s="47">
        <f>SUM(P10:P40)</f>
        <v>970295.04000000237</v>
      </c>
      <c r="Q41" s="47">
        <f>SUM(Q10:Q40)</f>
        <v>163680.00000000032</v>
      </c>
      <c r="R41" s="47"/>
      <c r="S41" s="47">
        <f>SUM(S10:S40)</f>
        <v>142309.93920000026</v>
      </c>
      <c r="T41" s="47">
        <f>SUM(T10:T40)</f>
        <v>105445.68000000002</v>
      </c>
      <c r="V41" s="45" t="s">
        <v>3</v>
      </c>
      <c r="W41" s="45"/>
      <c r="X41" s="46">
        <f>SUM(X10:X40)</f>
        <v>853464.299</v>
      </c>
      <c r="Y41" s="46">
        <f>SUM(Y10:Y40)</f>
        <v>832190.89899999998</v>
      </c>
      <c r="Z41" s="47">
        <f>SUM(Z10:Z40)</f>
        <v>938995.20000000228</v>
      </c>
      <c r="AA41" s="47">
        <f>SUM(AA10:AA40)</f>
        <v>156145.00000000032</v>
      </c>
      <c r="AB41" s="47"/>
      <c r="AC41" s="47">
        <f>SUM(AC10:AC40)</f>
        <v>135758.70880000023</v>
      </c>
      <c r="AD41" s="47">
        <f>SUM(AD10:AD40)</f>
        <v>125318.06999999992</v>
      </c>
      <c r="AF41" s="45" t="s">
        <v>3</v>
      </c>
      <c r="AG41" s="45"/>
      <c r="AH41" s="46">
        <f>SUM(AH10:AH40)</f>
        <v>917908.35000000021</v>
      </c>
      <c r="AI41" s="46">
        <f>SUM(AI10:AI40)</f>
        <v>918523.69800000009</v>
      </c>
      <c r="AJ41" s="47">
        <f>SUM(AJ10:AJ40)</f>
        <v>970295.04000000237</v>
      </c>
      <c r="AK41" s="47">
        <f>SUM(AK10:AK40)</f>
        <v>158400.00000000032</v>
      </c>
      <c r="AL41" s="47"/>
      <c r="AM41" s="47">
        <f>SUM(AM10:AM40)</f>
        <v>137719.29600000023</v>
      </c>
      <c r="AN41" s="47">
        <f>SUM(AN10:AN40)</f>
        <v>130972.24499999979</v>
      </c>
      <c r="AP41" s="45" t="s">
        <v>3</v>
      </c>
      <c r="AQ41" s="45"/>
      <c r="AR41" s="46">
        <f>SUM(AR10:AR40)</f>
        <v>797600.21900000016</v>
      </c>
      <c r="AS41" s="46">
        <f>SUM(AS10:AS40)</f>
        <v>795021.44300000009</v>
      </c>
      <c r="AT41" s="47">
        <f>SUM(AT10:AT40)</f>
        <v>970295.04000000237</v>
      </c>
      <c r="AU41" s="47">
        <f>SUM(AU10:AU40)</f>
        <v>163200.00000000032</v>
      </c>
      <c r="AV41" s="47"/>
      <c r="AW41" s="47">
        <f>SUM(AW10:AW40)</f>
        <v>141892.60800000024</v>
      </c>
      <c r="AX41" s="47">
        <f>SUM(AX10:AX40)</f>
        <v>117743.74999999987</v>
      </c>
      <c r="AZ41" s="45" t="s">
        <v>3</v>
      </c>
      <c r="BA41" s="45"/>
      <c r="BB41" s="46">
        <f>SUM(BB10:BB40)</f>
        <v>878875.46699999971</v>
      </c>
      <c r="BC41" s="46">
        <f>SUM(BC10:BC40)</f>
        <v>881020.71600000001</v>
      </c>
      <c r="BD41" s="47">
        <f>SUM(BD10:BD40)</f>
        <v>938995.20000000228</v>
      </c>
      <c r="BE41" s="47">
        <f>SUM(BE10:BE40)</f>
        <v>156008.19000000032</v>
      </c>
      <c r="BF41" s="47"/>
      <c r="BG41" s="47">
        <f>SUM(BG10:BG40)</f>
        <v>135639.7607136002</v>
      </c>
      <c r="BH41" s="47">
        <f>SUM(BH10:BH40)</f>
        <v>128412.5521999999</v>
      </c>
      <c r="BJ41" s="45" t="s">
        <v>3</v>
      </c>
      <c r="BK41" s="45"/>
      <c r="BL41" s="46">
        <f>SUM(BL10:BL40)</f>
        <v>553735.80100000009</v>
      </c>
      <c r="BM41" s="46">
        <f>SUM(BM10:BM40)</f>
        <v>545393.95600000001</v>
      </c>
      <c r="BN41" s="47">
        <f>SUM(BN10:BN40)</f>
        <v>970295.04000000237</v>
      </c>
      <c r="BO41" s="47">
        <f>SUM(BO10:BO40)</f>
        <v>158760.25000000032</v>
      </c>
      <c r="BP41" s="47"/>
      <c r="BQ41" s="47">
        <f>SUM(BQ10:BQ40)</f>
        <v>138032.5117600002</v>
      </c>
      <c r="BR41" s="47">
        <f>SUM(BR10:BR40)</f>
        <v>81659.83339999996</v>
      </c>
      <c r="BT41" s="45" t="s">
        <v>3</v>
      </c>
      <c r="BU41" s="45"/>
      <c r="BV41" s="46">
        <f>SUM(BV10:BV40)</f>
        <v>268321.76599999995</v>
      </c>
      <c r="BW41" s="46">
        <f>SUM(BW10:BW40)</f>
        <v>261441.86999999994</v>
      </c>
      <c r="BX41" s="47">
        <f>SUM(BX10:BX40)</f>
        <v>938995.20000000228</v>
      </c>
      <c r="BY41" s="47">
        <f>SUM(BY10:BY40)</f>
        <v>155532.41000000032</v>
      </c>
      <c r="BZ41" s="47"/>
      <c r="CA41" s="47">
        <f>SUM(CA10:CA40)</f>
        <v>135226.0985504002</v>
      </c>
      <c r="CB41" s="47">
        <f>SUM(CB10:CB40)</f>
        <v>39942.977500000001</v>
      </c>
      <c r="CD41" s="45" t="s">
        <v>3</v>
      </c>
      <c r="CE41" s="45"/>
      <c r="CF41" s="46">
        <f>SUM(CF10:CF40)</f>
        <v>189405.21000000002</v>
      </c>
      <c r="CG41" s="46">
        <f>SUM(CG10:CG40)</f>
        <v>188026.978</v>
      </c>
      <c r="CH41" s="47">
        <f>SUM(CH10:CH40)</f>
        <v>970295.04000000237</v>
      </c>
      <c r="CI41" s="47">
        <f>SUM(CI10:CI40)</f>
        <v>163680.00000000032</v>
      </c>
      <c r="CJ41" s="47"/>
      <c r="CK41" s="47">
        <f>SUM(CK10:CK40)</f>
        <v>142309.93920000026</v>
      </c>
      <c r="CL41" s="47">
        <f>SUM(CL10:CL40)</f>
        <v>28008.130000000005</v>
      </c>
      <c r="CN41" s="45" t="s">
        <v>3</v>
      </c>
      <c r="CO41" s="45"/>
      <c r="CP41" s="46">
        <f>SUM(CP10:CP40)</f>
        <v>156432.62100000004</v>
      </c>
      <c r="CQ41" s="46">
        <f>SUM(CQ10:CQ40)</f>
        <v>154705.01600000003</v>
      </c>
      <c r="CR41" s="47">
        <f>SUM(CR10:CR40)</f>
        <v>970295.04000000237</v>
      </c>
      <c r="CS41" s="47">
        <f>SUM(CS10:CS40)</f>
        <v>162360.00000000032</v>
      </c>
      <c r="CT41" s="47"/>
      <c r="CU41" s="47">
        <f>SUM(CU10:CU40)</f>
        <v>141162.27840000024</v>
      </c>
      <c r="CV41" s="47">
        <f>SUM(CV10:CV40)</f>
        <v>23224.650000000009</v>
      </c>
      <c r="CX41" s="45" t="s">
        <v>3</v>
      </c>
      <c r="CY41" s="45"/>
      <c r="CZ41" s="46">
        <f>SUM(CZ10:CZ40)</f>
        <v>136192.19400000002</v>
      </c>
      <c r="DA41" s="46">
        <f>SUM(DA10:DA40)</f>
        <v>135916.43299999999</v>
      </c>
      <c r="DB41" s="47">
        <f>SUM(DB10:DB40)</f>
        <v>907695.3600000022</v>
      </c>
      <c r="DC41" s="47">
        <f>SUM(DC10:DC40)</f>
        <v>149516.0206896555</v>
      </c>
      <c r="DD41" s="47"/>
      <c r="DE41" s="47">
        <f>SUM(DE10:DE40)</f>
        <v>129995.209028414</v>
      </c>
      <c r="DF41" s="47">
        <f>SUM(DF10:DF40)</f>
        <v>19532.229999999992</v>
      </c>
      <c r="DH41" s="45" t="s">
        <v>3</v>
      </c>
      <c r="DI41" s="45"/>
      <c r="DJ41" s="46">
        <f>SUM(DJ10:DJ40)</f>
        <v>177283.97999999995</v>
      </c>
      <c r="DK41" s="46">
        <f>SUM(DK10:DK40)</f>
        <v>176078.47099999999</v>
      </c>
      <c r="DL41" s="47">
        <f>SUM(DL10:DL40)</f>
        <v>970295.04000000237</v>
      </c>
      <c r="DM41" s="47">
        <f>SUM(DM10:DM40)</f>
        <v>163680.00000000032</v>
      </c>
      <c r="DN41" s="47"/>
      <c r="DO41" s="47">
        <f>SUM(DO10:DO40)</f>
        <v>142309.93920000026</v>
      </c>
      <c r="DP41" s="47">
        <f>SUM(DP10:DP40)</f>
        <v>29049.95</v>
      </c>
    </row>
    <row r="42" spans="2:124" s="15" customFormat="1" ht="15.95" customHeight="1" thickBot="1" x14ac:dyDescent="0.25">
      <c r="B42" s="22" t="s">
        <v>10</v>
      </c>
      <c r="F42" s="22"/>
      <c r="L42" s="22" t="s">
        <v>10</v>
      </c>
      <c r="P42" s="22"/>
      <c r="V42" s="22" t="s">
        <v>10</v>
      </c>
      <c r="Z42" s="22"/>
      <c r="AF42" s="22" t="s">
        <v>10</v>
      </c>
      <c r="AJ42" s="22"/>
      <c r="AO42" s="23"/>
      <c r="AP42" s="22" t="s">
        <v>10</v>
      </c>
      <c r="AT42" s="22"/>
      <c r="AZ42" s="22" t="s">
        <v>12</v>
      </c>
      <c r="BD42" s="22"/>
      <c r="BJ42" s="22" t="s">
        <v>12</v>
      </c>
      <c r="BN42" s="22"/>
      <c r="BT42" s="22" t="s">
        <v>12</v>
      </c>
      <c r="BX42" s="22"/>
      <c r="CD42" s="22" t="s">
        <v>12</v>
      </c>
      <c r="CH42" s="22"/>
      <c r="CN42" s="22" t="s">
        <v>10</v>
      </c>
      <c r="CR42" s="22"/>
      <c r="CX42" s="22" t="s">
        <v>10</v>
      </c>
      <c r="DB42" s="22"/>
      <c r="DH42" s="22" t="s">
        <v>10</v>
      </c>
      <c r="DL42" s="22"/>
      <c r="DR42" s="22"/>
      <c r="DT42" s="22"/>
    </row>
  </sheetData>
  <mergeCells count="24">
    <mergeCell ref="DH3:DP3"/>
    <mergeCell ref="B3:J3"/>
    <mergeCell ref="L3:T3"/>
    <mergeCell ref="V3:AD3"/>
    <mergeCell ref="AF3:AN3"/>
    <mergeCell ref="AP3:AX3"/>
    <mergeCell ref="AZ3:BH3"/>
    <mergeCell ref="BJ3:BR3"/>
    <mergeCell ref="BT3:CB3"/>
    <mergeCell ref="CD3:CL3"/>
    <mergeCell ref="CN3:CV3"/>
    <mergeCell ref="CX3:DF3"/>
    <mergeCell ref="DH5:DP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1" manualBreakCount="11">
    <brk id="10" min="2" max="41" man="1"/>
    <brk id="20" min="2" max="41" man="1"/>
    <brk id="30" min="2" max="41" man="1"/>
    <brk id="40" min="2" max="41" man="1"/>
    <brk id="50" min="2" max="41" man="1"/>
    <brk id="60" min="2" max="41" man="1"/>
    <brk id="70" min="2" max="41" man="1"/>
    <brk id="80" min="2" max="41" man="1"/>
    <brk id="90" min="2" max="41" man="1"/>
    <brk id="100" min="2" max="41" man="1"/>
    <brk id="110" min="2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H47"/>
  <sheetViews>
    <sheetView showGridLines="0" view="pageBreakPreview" zoomScaleNormal="100" zoomScaleSheetLayoutView="100" workbookViewId="0">
      <selection activeCell="AG1" sqref="A1:XFD1048576"/>
    </sheetView>
  </sheetViews>
  <sheetFormatPr defaultColWidth="8.7109375" defaultRowHeight="12.75" x14ac:dyDescent="0.2"/>
  <cols>
    <col min="1" max="1" width="2" style="15" customWidth="1"/>
    <col min="2" max="2" width="6.42578125" style="15" customWidth="1"/>
    <col min="3" max="9" width="16.85546875" style="15" customWidth="1"/>
    <col min="10" max="10" width="16.85546875" style="15" hidden="1" customWidth="1"/>
    <col min="11" max="11" width="16.85546875" style="15" customWidth="1"/>
    <col min="12" max="12" width="2" style="15" customWidth="1"/>
    <col min="13" max="13" width="6.42578125" style="15" customWidth="1"/>
    <col min="14" max="20" width="16.85546875" style="15" customWidth="1"/>
    <col min="21" max="21" width="16.85546875" style="15" hidden="1" customWidth="1"/>
    <col min="22" max="22" width="16.85546875" style="15" customWidth="1"/>
    <col min="23" max="23" width="2" style="15" customWidth="1"/>
    <col min="24" max="24" width="6.42578125" style="15" customWidth="1"/>
    <col min="25" max="31" width="16.85546875" style="15" customWidth="1"/>
    <col min="32" max="32" width="16.85546875" style="15" hidden="1" customWidth="1"/>
    <col min="33" max="33" width="16.85546875" style="15" customWidth="1"/>
    <col min="34" max="34" width="2" style="15" customWidth="1"/>
    <col min="35" max="35" width="6.42578125" style="15" customWidth="1"/>
    <col min="36" max="44" width="16.85546875" style="15" customWidth="1"/>
    <col min="45" max="45" width="2" style="15" customWidth="1"/>
    <col min="46" max="46" width="6.42578125" style="15" customWidth="1"/>
    <col min="47" max="53" width="16.85546875" style="15" customWidth="1"/>
    <col min="54" max="54" width="16.85546875" style="15" hidden="1" customWidth="1"/>
    <col min="55" max="55" width="16.85546875" style="15" customWidth="1"/>
    <col min="56" max="56" width="2" style="15" customWidth="1"/>
    <col min="57" max="57" width="6.42578125" style="15" customWidth="1"/>
    <col min="58" max="64" width="16.85546875" style="15" customWidth="1"/>
    <col min="65" max="65" width="16.85546875" style="15" hidden="1" customWidth="1"/>
    <col min="66" max="66" width="16.85546875" style="15" customWidth="1"/>
    <col min="67" max="67" width="2" style="15" customWidth="1"/>
    <col min="68" max="68" width="6.42578125" style="15" customWidth="1"/>
    <col min="69" max="75" width="16.85546875" style="15" customWidth="1"/>
    <col min="76" max="76" width="16.85546875" style="15" hidden="1" customWidth="1"/>
    <col min="77" max="77" width="16.85546875" style="15" customWidth="1"/>
    <col min="78" max="78" width="2" style="15" customWidth="1"/>
    <col min="79" max="79" width="6.42578125" style="15" customWidth="1"/>
    <col min="80" max="86" width="16.85546875" style="15" customWidth="1"/>
    <col min="87" max="87" width="16.85546875" style="15" hidden="1" customWidth="1"/>
    <col min="88" max="88" width="16.85546875" style="15" customWidth="1"/>
    <col min="89" max="89" width="2" style="15" customWidth="1"/>
    <col min="90" max="90" width="6.42578125" style="15" customWidth="1"/>
    <col min="91" max="97" width="16.85546875" style="15" customWidth="1"/>
    <col min="98" max="98" width="16.85546875" style="15" hidden="1" customWidth="1"/>
    <col min="99" max="99" width="16.85546875" style="15" customWidth="1"/>
    <col min="100" max="100" width="2" style="15" customWidth="1"/>
    <col min="101" max="101" width="6.42578125" style="15" customWidth="1"/>
    <col min="102" max="108" width="16.85546875" style="15" customWidth="1"/>
    <col min="109" max="109" width="16.85546875" style="15" hidden="1" customWidth="1"/>
    <col min="110" max="110" width="16.85546875" style="15" customWidth="1"/>
    <col min="111" max="111" width="2.5703125" style="15" customWidth="1"/>
    <col min="112" max="112" width="6.42578125" style="15" customWidth="1"/>
    <col min="113" max="119" width="16.85546875" style="15" customWidth="1"/>
    <col min="120" max="120" width="16.85546875" style="15" hidden="1" customWidth="1"/>
    <col min="121" max="121" width="16.85546875" style="15" customWidth="1"/>
    <col min="122" max="122" width="2.85546875" style="15" customWidth="1"/>
    <col min="123" max="123" width="6.42578125" style="15" customWidth="1"/>
    <col min="124" max="130" width="16.85546875" style="15" customWidth="1"/>
    <col min="131" max="131" width="16.85546875" style="15" hidden="1" customWidth="1"/>
    <col min="132" max="132" width="16.85546875" style="15" customWidth="1"/>
    <col min="133" max="16384" width="8.7109375" style="15"/>
  </cols>
  <sheetData>
    <row r="3" spans="2:132" s="15" customFormat="1" ht="18.95" customHeight="1" x14ac:dyDescent="0.2">
      <c r="B3" s="24" t="s">
        <v>4</v>
      </c>
      <c r="C3" s="25"/>
      <c r="D3" s="25"/>
      <c r="E3" s="25"/>
      <c r="F3" s="25"/>
      <c r="G3" s="25"/>
      <c r="H3" s="25"/>
      <c r="I3" s="25"/>
      <c r="J3" s="25"/>
      <c r="K3" s="26"/>
      <c r="M3" s="24" t="s">
        <v>4</v>
      </c>
      <c r="N3" s="25"/>
      <c r="O3" s="25"/>
      <c r="P3" s="25"/>
      <c r="Q3" s="25"/>
      <c r="R3" s="25"/>
      <c r="S3" s="25"/>
      <c r="T3" s="25"/>
      <c r="U3" s="25"/>
      <c r="V3" s="26"/>
      <c r="X3" s="24" t="s">
        <v>4</v>
      </c>
      <c r="Y3" s="25"/>
      <c r="Z3" s="25"/>
      <c r="AA3" s="25"/>
      <c r="AB3" s="25"/>
      <c r="AC3" s="25"/>
      <c r="AD3" s="25"/>
      <c r="AE3" s="25"/>
      <c r="AF3" s="25"/>
      <c r="AG3" s="26"/>
      <c r="AI3" s="24" t="s">
        <v>4</v>
      </c>
      <c r="AJ3" s="25"/>
      <c r="AK3" s="25"/>
      <c r="AL3" s="25"/>
      <c r="AM3" s="25"/>
      <c r="AN3" s="25"/>
      <c r="AO3" s="25"/>
      <c r="AP3" s="25"/>
      <c r="AQ3" s="25"/>
      <c r="AR3" s="26"/>
      <c r="AT3" s="24" t="s">
        <v>4</v>
      </c>
      <c r="AU3" s="25"/>
      <c r="AV3" s="25"/>
      <c r="AW3" s="25"/>
      <c r="AX3" s="25"/>
      <c r="AY3" s="25"/>
      <c r="AZ3" s="25"/>
      <c r="BA3" s="25"/>
      <c r="BB3" s="25"/>
      <c r="BC3" s="26"/>
      <c r="BE3" s="24" t="s">
        <v>4</v>
      </c>
      <c r="BF3" s="25"/>
      <c r="BG3" s="25"/>
      <c r="BH3" s="25"/>
      <c r="BI3" s="25"/>
      <c r="BJ3" s="25"/>
      <c r="BK3" s="25"/>
      <c r="BL3" s="25"/>
      <c r="BM3" s="25"/>
      <c r="BN3" s="26"/>
      <c r="BP3" s="24" t="s">
        <v>4</v>
      </c>
      <c r="BQ3" s="25"/>
      <c r="BR3" s="25"/>
      <c r="BS3" s="25"/>
      <c r="BT3" s="25"/>
      <c r="BU3" s="25"/>
      <c r="BV3" s="25"/>
      <c r="BW3" s="25"/>
      <c r="BX3" s="25"/>
      <c r="BY3" s="26"/>
      <c r="CA3" s="24" t="s">
        <v>4</v>
      </c>
      <c r="CB3" s="25"/>
      <c r="CC3" s="25"/>
      <c r="CD3" s="25"/>
      <c r="CE3" s="25"/>
      <c r="CF3" s="25"/>
      <c r="CG3" s="25"/>
      <c r="CH3" s="25"/>
      <c r="CI3" s="25"/>
      <c r="CJ3" s="26"/>
      <c r="CL3" s="24" t="s">
        <v>4</v>
      </c>
      <c r="CM3" s="25"/>
      <c r="CN3" s="25"/>
      <c r="CO3" s="25"/>
      <c r="CP3" s="25"/>
      <c r="CQ3" s="25"/>
      <c r="CR3" s="25"/>
      <c r="CS3" s="25"/>
      <c r="CT3" s="25"/>
      <c r="CU3" s="26"/>
      <c r="CW3" s="24" t="s">
        <v>4</v>
      </c>
      <c r="CX3" s="25"/>
      <c r="CY3" s="25"/>
      <c r="CZ3" s="25"/>
      <c r="DA3" s="25"/>
      <c r="DB3" s="25"/>
      <c r="DC3" s="25"/>
      <c r="DD3" s="25"/>
      <c r="DE3" s="25"/>
      <c r="DF3" s="26"/>
      <c r="DH3" s="24" t="s">
        <v>4</v>
      </c>
      <c r="DI3" s="25"/>
      <c r="DJ3" s="25"/>
      <c r="DK3" s="25"/>
      <c r="DL3" s="25"/>
      <c r="DM3" s="25"/>
      <c r="DN3" s="25"/>
      <c r="DO3" s="25"/>
      <c r="DP3" s="25"/>
      <c r="DQ3" s="26"/>
      <c r="DS3" s="24" t="s">
        <v>4</v>
      </c>
      <c r="DT3" s="25"/>
      <c r="DU3" s="25"/>
      <c r="DV3" s="25"/>
      <c r="DW3" s="25"/>
      <c r="DX3" s="25"/>
      <c r="DY3" s="25"/>
      <c r="DZ3" s="25"/>
      <c r="EA3" s="25"/>
      <c r="EB3" s="26"/>
    </row>
    <row r="4" spans="2:132" s="15" customFormat="1" x14ac:dyDescent="0.2">
      <c r="B4" s="27"/>
      <c r="C4" s="28"/>
      <c r="D4" s="28"/>
      <c r="E4" s="28"/>
      <c r="F4" s="28"/>
      <c r="G4" s="28"/>
      <c r="H4" s="28"/>
      <c r="I4" s="28"/>
      <c r="J4" s="28"/>
      <c r="K4" s="29"/>
      <c r="M4" s="27"/>
      <c r="N4" s="28"/>
      <c r="O4" s="28"/>
      <c r="P4" s="28"/>
      <c r="Q4" s="28"/>
      <c r="R4" s="28"/>
      <c r="S4" s="28"/>
      <c r="T4" s="28"/>
      <c r="U4" s="28"/>
      <c r="V4" s="29"/>
      <c r="X4" s="27"/>
      <c r="Y4" s="28"/>
      <c r="Z4" s="28"/>
      <c r="AA4" s="28"/>
      <c r="AB4" s="28"/>
      <c r="AC4" s="28"/>
      <c r="AD4" s="28"/>
      <c r="AE4" s="28"/>
      <c r="AF4" s="28"/>
      <c r="AG4" s="29"/>
      <c r="AI4" s="27"/>
      <c r="AJ4" s="28"/>
      <c r="AK4" s="28"/>
      <c r="AL4" s="28"/>
      <c r="AM4" s="28"/>
      <c r="AN4" s="28"/>
      <c r="AO4" s="28"/>
      <c r="AP4" s="28"/>
      <c r="AQ4" s="28"/>
      <c r="AR4" s="29"/>
      <c r="AT4" s="27"/>
      <c r="AU4" s="28"/>
      <c r="AV4" s="28"/>
      <c r="AW4" s="28"/>
      <c r="AX4" s="28"/>
      <c r="AY4" s="28"/>
      <c r="AZ4" s="28"/>
      <c r="BA4" s="28"/>
      <c r="BB4" s="28"/>
      <c r="BC4" s="29"/>
      <c r="BE4" s="27"/>
      <c r="BF4" s="28"/>
      <c r="BG4" s="28"/>
      <c r="BH4" s="28"/>
      <c r="BI4" s="28"/>
      <c r="BJ4" s="28"/>
      <c r="BK4" s="28"/>
      <c r="BL4" s="28"/>
      <c r="BM4" s="28"/>
      <c r="BN4" s="29"/>
      <c r="BP4" s="27"/>
      <c r="BQ4" s="28"/>
      <c r="BR4" s="28"/>
      <c r="BS4" s="28"/>
      <c r="BT4" s="28"/>
      <c r="BU4" s="28"/>
      <c r="BV4" s="28"/>
      <c r="BW4" s="28"/>
      <c r="BX4" s="28"/>
      <c r="BY4" s="29"/>
      <c r="CA4" s="27"/>
      <c r="CB4" s="28"/>
      <c r="CC4" s="28"/>
      <c r="CD4" s="28"/>
      <c r="CE4" s="28"/>
      <c r="CF4" s="28"/>
      <c r="CG4" s="28"/>
      <c r="CH4" s="28"/>
      <c r="CI4" s="28"/>
      <c r="CJ4" s="29"/>
      <c r="CL4" s="27"/>
      <c r="CM4" s="28"/>
      <c r="CN4" s="28"/>
      <c r="CO4" s="28"/>
      <c r="CP4" s="28"/>
      <c r="CQ4" s="28"/>
      <c r="CR4" s="28"/>
      <c r="CS4" s="28"/>
      <c r="CT4" s="28"/>
      <c r="CU4" s="29"/>
      <c r="CW4" s="27"/>
      <c r="CX4" s="28"/>
      <c r="CY4" s="28"/>
      <c r="CZ4" s="28"/>
      <c r="DA4" s="28"/>
      <c r="DB4" s="28"/>
      <c r="DC4" s="28"/>
      <c r="DD4" s="28"/>
      <c r="DE4" s="28"/>
      <c r="DF4" s="29"/>
      <c r="DH4" s="27"/>
      <c r="DI4" s="28"/>
      <c r="DJ4" s="28"/>
      <c r="DK4" s="28"/>
      <c r="DL4" s="28"/>
      <c r="DM4" s="28"/>
      <c r="DN4" s="28"/>
      <c r="DO4" s="28"/>
      <c r="DP4" s="28"/>
      <c r="DQ4" s="29"/>
      <c r="DS4" s="27"/>
      <c r="DT4" s="28"/>
      <c r="DU4" s="28"/>
      <c r="DV4" s="28"/>
      <c r="DW4" s="28"/>
      <c r="DX4" s="28"/>
      <c r="DY4" s="28"/>
      <c r="DZ4" s="28"/>
      <c r="EA4" s="28"/>
      <c r="EB4" s="29"/>
    </row>
    <row r="5" spans="2:132" s="28" customFormat="1" ht="25.5" customHeight="1" x14ac:dyDescent="0.25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M5" s="30" t="s">
        <v>5</v>
      </c>
      <c r="N5" s="31"/>
      <c r="O5" s="31"/>
      <c r="P5" s="31"/>
      <c r="Q5" s="31"/>
      <c r="R5" s="31"/>
      <c r="S5" s="31"/>
      <c r="T5" s="31"/>
      <c r="U5" s="31"/>
      <c r="V5" s="32"/>
      <c r="X5" s="30" t="s">
        <v>5</v>
      </c>
      <c r="Y5" s="31"/>
      <c r="Z5" s="31"/>
      <c r="AA5" s="31"/>
      <c r="AB5" s="31"/>
      <c r="AC5" s="31"/>
      <c r="AD5" s="31"/>
      <c r="AE5" s="31"/>
      <c r="AF5" s="31"/>
      <c r="AG5" s="32"/>
      <c r="AI5" s="30" t="s">
        <v>5</v>
      </c>
      <c r="AJ5" s="31"/>
      <c r="AK5" s="31"/>
      <c r="AL5" s="31"/>
      <c r="AM5" s="31"/>
      <c r="AN5" s="31"/>
      <c r="AO5" s="31"/>
      <c r="AP5" s="31"/>
      <c r="AQ5" s="31"/>
      <c r="AR5" s="32"/>
      <c r="AT5" s="30" t="s">
        <v>5</v>
      </c>
      <c r="AU5" s="31"/>
      <c r="AV5" s="31"/>
      <c r="AW5" s="31"/>
      <c r="AX5" s="31"/>
      <c r="AY5" s="31"/>
      <c r="AZ5" s="31"/>
      <c r="BA5" s="31"/>
      <c r="BB5" s="31"/>
      <c r="BC5" s="32"/>
      <c r="BE5" s="30" t="s">
        <v>5</v>
      </c>
      <c r="BF5" s="31"/>
      <c r="BG5" s="31"/>
      <c r="BH5" s="31"/>
      <c r="BI5" s="31"/>
      <c r="BJ5" s="31"/>
      <c r="BK5" s="31"/>
      <c r="BL5" s="31"/>
      <c r="BM5" s="31"/>
      <c r="BN5" s="32"/>
      <c r="BP5" s="30" t="s">
        <v>5</v>
      </c>
      <c r="BQ5" s="31"/>
      <c r="BR5" s="31"/>
      <c r="BS5" s="31"/>
      <c r="BT5" s="31"/>
      <c r="BU5" s="31"/>
      <c r="BV5" s="31"/>
      <c r="BW5" s="31"/>
      <c r="BX5" s="31"/>
      <c r="BY5" s="32"/>
      <c r="CA5" s="30" t="s">
        <v>5</v>
      </c>
      <c r="CB5" s="31"/>
      <c r="CC5" s="31"/>
      <c r="CD5" s="31"/>
      <c r="CE5" s="31"/>
      <c r="CF5" s="31"/>
      <c r="CG5" s="31"/>
      <c r="CH5" s="31"/>
      <c r="CI5" s="31"/>
      <c r="CJ5" s="32"/>
      <c r="CL5" s="30" t="s">
        <v>5</v>
      </c>
      <c r="CM5" s="31"/>
      <c r="CN5" s="31"/>
      <c r="CO5" s="31"/>
      <c r="CP5" s="31"/>
      <c r="CQ5" s="31"/>
      <c r="CR5" s="31"/>
      <c r="CS5" s="31"/>
      <c r="CT5" s="31"/>
      <c r="CU5" s="32"/>
      <c r="CW5" s="30" t="s">
        <v>5</v>
      </c>
      <c r="CX5" s="31"/>
      <c r="CY5" s="31"/>
      <c r="CZ5" s="31"/>
      <c r="DA5" s="31"/>
      <c r="DB5" s="31"/>
      <c r="DC5" s="31"/>
      <c r="DD5" s="31"/>
      <c r="DE5" s="31"/>
      <c r="DF5" s="32"/>
      <c r="DH5" s="30" t="s">
        <v>5</v>
      </c>
      <c r="DI5" s="31"/>
      <c r="DJ5" s="31"/>
      <c r="DK5" s="31"/>
      <c r="DL5" s="31"/>
      <c r="DM5" s="31"/>
      <c r="DN5" s="31"/>
      <c r="DO5" s="31"/>
      <c r="DP5" s="31"/>
      <c r="DQ5" s="32"/>
      <c r="DS5" s="30" t="s">
        <v>5</v>
      </c>
      <c r="DT5" s="31"/>
      <c r="DU5" s="31"/>
      <c r="DV5" s="31"/>
      <c r="DW5" s="31"/>
      <c r="DX5" s="31"/>
      <c r="DY5" s="31"/>
      <c r="DZ5" s="31"/>
      <c r="EA5" s="31"/>
      <c r="EB5" s="32"/>
    </row>
    <row r="6" spans="2:132" s="28" customFormat="1" ht="15.6" customHeight="1" x14ac:dyDescent="0.25">
      <c r="B6" s="33"/>
      <c r="C6" s="34"/>
      <c r="D6" s="34"/>
      <c r="E6" s="34"/>
      <c r="F6" s="34"/>
      <c r="G6" s="34"/>
      <c r="H6" s="34"/>
      <c r="I6" s="34"/>
      <c r="J6" s="34"/>
      <c r="K6" s="35"/>
      <c r="M6" s="33"/>
      <c r="N6" s="34"/>
      <c r="O6" s="34"/>
      <c r="P6" s="34"/>
      <c r="Q6" s="34"/>
      <c r="R6" s="34"/>
      <c r="S6" s="34"/>
      <c r="T6" s="34"/>
      <c r="U6" s="34"/>
      <c r="V6" s="35"/>
      <c r="X6" s="33"/>
      <c r="Y6" s="34"/>
      <c r="Z6" s="34"/>
      <c r="AA6" s="34"/>
      <c r="AB6" s="34"/>
      <c r="AC6" s="34"/>
      <c r="AD6" s="34"/>
      <c r="AE6" s="34"/>
      <c r="AF6" s="34"/>
      <c r="AG6" s="35"/>
      <c r="AI6" s="33"/>
      <c r="AJ6" s="34"/>
      <c r="AK6" s="34"/>
      <c r="AL6" s="34"/>
      <c r="AM6" s="34"/>
      <c r="AN6" s="34"/>
      <c r="AO6" s="34"/>
      <c r="AP6" s="34"/>
      <c r="AQ6" s="34"/>
      <c r="AR6" s="35"/>
      <c r="AT6" s="33"/>
      <c r="AU6" s="34"/>
      <c r="AV6" s="34"/>
      <c r="AW6" s="34"/>
      <c r="AX6" s="34"/>
      <c r="AY6" s="34"/>
      <c r="AZ6" s="34"/>
      <c r="BA6" s="34"/>
      <c r="BB6" s="34"/>
      <c r="BC6" s="35"/>
      <c r="BE6" s="33"/>
      <c r="BF6" s="34"/>
      <c r="BG6" s="34"/>
      <c r="BH6" s="34"/>
      <c r="BI6" s="34"/>
      <c r="BJ6" s="34"/>
      <c r="BK6" s="34"/>
      <c r="BL6" s="34"/>
      <c r="BM6" s="34"/>
      <c r="BN6" s="35"/>
      <c r="BP6" s="33"/>
      <c r="BQ6" s="34"/>
      <c r="BR6" s="34"/>
      <c r="BS6" s="34"/>
      <c r="BT6" s="34"/>
      <c r="BU6" s="34"/>
      <c r="BV6" s="34"/>
      <c r="BW6" s="34"/>
      <c r="BX6" s="34"/>
      <c r="BY6" s="35"/>
      <c r="CA6" s="33"/>
      <c r="CB6" s="34"/>
      <c r="CC6" s="34"/>
      <c r="CD6" s="34"/>
      <c r="CE6" s="34"/>
      <c r="CF6" s="34"/>
      <c r="CG6" s="34"/>
      <c r="CH6" s="34"/>
      <c r="CI6" s="34"/>
      <c r="CJ6" s="35"/>
      <c r="CL6" s="33"/>
      <c r="CM6" s="34"/>
      <c r="CN6" s="34"/>
      <c r="CO6" s="34"/>
      <c r="CP6" s="34"/>
      <c r="CQ6" s="34"/>
      <c r="CR6" s="34"/>
      <c r="CS6" s="34"/>
      <c r="CT6" s="34"/>
      <c r="CU6" s="35"/>
      <c r="CW6" s="33"/>
      <c r="CX6" s="34"/>
      <c r="CY6" s="34"/>
      <c r="CZ6" s="34"/>
      <c r="DA6" s="34"/>
      <c r="DB6" s="34"/>
      <c r="DC6" s="34"/>
      <c r="DD6" s="34"/>
      <c r="DE6" s="34"/>
      <c r="DF6" s="35"/>
      <c r="DH6" s="33"/>
      <c r="DI6" s="34"/>
      <c r="DJ6" s="34"/>
      <c r="DK6" s="34"/>
      <c r="DL6" s="34"/>
      <c r="DM6" s="34"/>
      <c r="DN6" s="34"/>
      <c r="DO6" s="34"/>
      <c r="DP6" s="34"/>
      <c r="DQ6" s="35"/>
      <c r="DS6" s="33"/>
      <c r="DT6" s="34"/>
      <c r="DU6" s="34"/>
      <c r="DV6" s="34"/>
      <c r="DW6" s="34"/>
      <c r="DX6" s="34"/>
      <c r="DY6" s="34"/>
      <c r="DZ6" s="34"/>
      <c r="EA6" s="34"/>
      <c r="EB6" s="35"/>
    </row>
    <row r="7" spans="2:132" s="15" customFormat="1" x14ac:dyDescent="0.2">
      <c r="B7" s="27" t="s">
        <v>0</v>
      </c>
      <c r="C7" s="36"/>
      <c r="D7" s="36"/>
      <c r="E7" s="36"/>
      <c r="F7" s="36"/>
      <c r="G7" s="36"/>
      <c r="H7" s="36"/>
      <c r="I7" s="36"/>
      <c r="J7" s="36"/>
      <c r="K7" s="29"/>
      <c r="M7" s="27" t="s">
        <v>0</v>
      </c>
      <c r="N7" s="36"/>
      <c r="O7" s="36"/>
      <c r="P7" s="36"/>
      <c r="Q7" s="36"/>
      <c r="R7" s="36"/>
      <c r="S7" s="36"/>
      <c r="T7" s="36"/>
      <c r="U7" s="36"/>
      <c r="V7" s="29"/>
      <c r="X7" s="27" t="s">
        <v>0</v>
      </c>
      <c r="Y7" s="36"/>
      <c r="Z7" s="36"/>
      <c r="AA7" s="36"/>
      <c r="AB7" s="36"/>
      <c r="AC7" s="36"/>
      <c r="AD7" s="36"/>
      <c r="AE7" s="36"/>
      <c r="AF7" s="36"/>
      <c r="AG7" s="29"/>
      <c r="AI7" s="27" t="s">
        <v>0</v>
      </c>
      <c r="AJ7" s="36"/>
      <c r="AK7" s="36"/>
      <c r="AL7" s="36"/>
      <c r="AM7" s="36"/>
      <c r="AN7" s="36"/>
      <c r="AO7" s="36"/>
      <c r="AP7" s="36"/>
      <c r="AQ7" s="36"/>
      <c r="AR7" s="29"/>
      <c r="AT7" s="27" t="s">
        <v>0</v>
      </c>
      <c r="AU7" s="36"/>
      <c r="AV7" s="36"/>
      <c r="AW7" s="36"/>
      <c r="AX7" s="36"/>
      <c r="AY7" s="36"/>
      <c r="AZ7" s="36"/>
      <c r="BA7" s="36"/>
      <c r="BB7" s="36"/>
      <c r="BC7" s="29"/>
      <c r="BE7" s="27" t="s">
        <v>0</v>
      </c>
      <c r="BF7" s="36"/>
      <c r="BG7" s="36"/>
      <c r="BH7" s="36"/>
      <c r="BI7" s="36"/>
      <c r="BJ7" s="36"/>
      <c r="BK7" s="36"/>
      <c r="BL7" s="36"/>
      <c r="BM7" s="36"/>
      <c r="BN7" s="29"/>
      <c r="BP7" s="27" t="s">
        <v>0</v>
      </c>
      <c r="BQ7" s="36"/>
      <c r="BR7" s="36"/>
      <c r="BS7" s="36"/>
      <c r="BT7" s="36"/>
      <c r="BU7" s="36"/>
      <c r="BV7" s="36"/>
      <c r="BW7" s="36"/>
      <c r="BX7" s="36"/>
      <c r="BY7" s="29"/>
      <c r="CA7" s="27" t="s">
        <v>0</v>
      </c>
      <c r="CB7" s="36"/>
      <c r="CC7" s="36"/>
      <c r="CD7" s="36"/>
      <c r="CE7" s="36"/>
      <c r="CF7" s="36"/>
      <c r="CG7" s="36"/>
      <c r="CH7" s="36"/>
      <c r="CI7" s="36"/>
      <c r="CJ7" s="29"/>
      <c r="CL7" s="27" t="s">
        <v>0</v>
      </c>
      <c r="CM7" s="36"/>
      <c r="CN7" s="36"/>
      <c r="CO7" s="36"/>
      <c r="CP7" s="36"/>
      <c r="CQ7" s="36"/>
      <c r="CR7" s="36"/>
      <c r="CS7" s="36"/>
      <c r="CT7" s="36"/>
      <c r="CU7" s="29"/>
      <c r="CW7" s="27" t="s">
        <v>0</v>
      </c>
      <c r="CX7" s="36"/>
      <c r="CY7" s="36"/>
      <c r="CZ7" s="36"/>
      <c r="DA7" s="36"/>
      <c r="DB7" s="36"/>
      <c r="DC7" s="36"/>
      <c r="DD7" s="36"/>
      <c r="DE7" s="36"/>
      <c r="DF7" s="29"/>
      <c r="DH7" s="27" t="s">
        <v>0</v>
      </c>
      <c r="DI7" s="36"/>
      <c r="DJ7" s="36"/>
      <c r="DK7" s="36"/>
      <c r="DL7" s="36"/>
      <c r="DM7" s="36"/>
      <c r="DN7" s="36"/>
      <c r="DO7" s="36"/>
      <c r="DP7" s="36"/>
      <c r="DQ7" s="29"/>
      <c r="DS7" s="27" t="s">
        <v>0</v>
      </c>
      <c r="DT7" s="36"/>
      <c r="DU7" s="36"/>
      <c r="DV7" s="36"/>
      <c r="DW7" s="36"/>
      <c r="DX7" s="36"/>
      <c r="DY7" s="36"/>
      <c r="DZ7" s="36"/>
      <c r="EA7" s="36"/>
      <c r="EB7" s="29"/>
    </row>
    <row r="8" spans="2:132" s="15" customFormat="1" ht="14.45" customHeight="1" x14ac:dyDescent="0.2">
      <c r="B8" s="37" t="s">
        <v>1</v>
      </c>
      <c r="C8" s="20"/>
      <c r="D8" s="20"/>
      <c r="E8" s="20"/>
      <c r="F8" s="20"/>
      <c r="G8" s="20"/>
      <c r="H8" s="20"/>
      <c r="I8" s="20"/>
      <c r="J8" s="20"/>
      <c r="K8" s="38"/>
      <c r="M8" s="37" t="s">
        <v>1</v>
      </c>
      <c r="N8" s="20"/>
      <c r="O8" s="20"/>
      <c r="P8" s="20"/>
      <c r="Q8" s="20"/>
      <c r="R8" s="20"/>
      <c r="S8" s="20"/>
      <c r="T8" s="20"/>
      <c r="U8" s="20"/>
      <c r="V8" s="38"/>
      <c r="X8" s="37" t="s">
        <v>1</v>
      </c>
      <c r="Y8" s="20"/>
      <c r="Z8" s="20"/>
      <c r="AA8" s="20"/>
      <c r="AB8" s="20"/>
      <c r="AC8" s="20"/>
      <c r="AD8" s="20"/>
      <c r="AE8" s="20"/>
      <c r="AF8" s="20"/>
      <c r="AG8" s="38"/>
      <c r="AI8" s="37" t="s">
        <v>1</v>
      </c>
      <c r="AJ8" s="20"/>
      <c r="AK8" s="20"/>
      <c r="AL8" s="20"/>
      <c r="AM8" s="20"/>
      <c r="AN8" s="20"/>
      <c r="AO8" s="20"/>
      <c r="AP8" s="20"/>
      <c r="AQ8" s="20"/>
      <c r="AR8" s="38"/>
      <c r="AT8" s="37" t="s">
        <v>1</v>
      </c>
      <c r="AU8" s="20"/>
      <c r="AV8" s="20"/>
      <c r="AW8" s="20"/>
      <c r="AX8" s="20"/>
      <c r="AY8" s="20"/>
      <c r="AZ8" s="20"/>
      <c r="BA8" s="20"/>
      <c r="BB8" s="20"/>
      <c r="BC8" s="38"/>
      <c r="BE8" s="37" t="s">
        <v>1</v>
      </c>
      <c r="BF8" s="20"/>
      <c r="BG8" s="20"/>
      <c r="BH8" s="20"/>
      <c r="BI8" s="20"/>
      <c r="BJ8" s="20"/>
      <c r="BK8" s="20"/>
      <c r="BL8" s="20"/>
      <c r="BM8" s="20"/>
      <c r="BN8" s="38"/>
      <c r="BP8" s="37" t="s">
        <v>1</v>
      </c>
      <c r="BQ8" s="20"/>
      <c r="BR8" s="20"/>
      <c r="BS8" s="20"/>
      <c r="BT8" s="20"/>
      <c r="BU8" s="20"/>
      <c r="BV8" s="20"/>
      <c r="BW8" s="20"/>
      <c r="BX8" s="20"/>
      <c r="BY8" s="38"/>
      <c r="CA8" s="37" t="s">
        <v>1</v>
      </c>
      <c r="CB8" s="20"/>
      <c r="CC8" s="20"/>
      <c r="CD8" s="20"/>
      <c r="CE8" s="20"/>
      <c r="CF8" s="20"/>
      <c r="CG8" s="20"/>
      <c r="CH8" s="20"/>
      <c r="CI8" s="20"/>
      <c r="CJ8" s="38"/>
      <c r="CL8" s="37" t="s">
        <v>1</v>
      </c>
      <c r="CM8" s="20"/>
      <c r="CN8" s="20"/>
      <c r="CO8" s="20"/>
      <c r="CP8" s="20"/>
      <c r="CQ8" s="20"/>
      <c r="CR8" s="20"/>
      <c r="CS8" s="20"/>
      <c r="CT8" s="20"/>
      <c r="CU8" s="38"/>
      <c r="CW8" s="37" t="s">
        <v>1</v>
      </c>
      <c r="CX8" s="20"/>
      <c r="CY8" s="20"/>
      <c r="CZ8" s="20"/>
      <c r="DA8" s="20"/>
      <c r="DB8" s="20"/>
      <c r="DC8" s="20"/>
      <c r="DD8" s="20"/>
      <c r="DE8" s="20"/>
      <c r="DF8" s="38"/>
      <c r="DH8" s="37" t="s">
        <v>1</v>
      </c>
      <c r="DI8" s="20"/>
      <c r="DJ8" s="20"/>
      <c r="DK8" s="20"/>
      <c r="DL8" s="20"/>
      <c r="DM8" s="20"/>
      <c r="DN8" s="20"/>
      <c r="DO8" s="20"/>
      <c r="DP8" s="20"/>
      <c r="DQ8" s="38"/>
      <c r="DS8" s="37" t="s">
        <v>1</v>
      </c>
      <c r="DT8" s="20"/>
      <c r="DU8" s="20"/>
      <c r="DV8" s="20"/>
      <c r="DW8" s="20"/>
      <c r="DX8" s="20"/>
      <c r="DY8" s="20"/>
      <c r="DZ8" s="20"/>
      <c r="EA8" s="20"/>
      <c r="EB8" s="38"/>
    </row>
    <row r="9" spans="2:132" s="21" customFormat="1" ht="76.5" x14ac:dyDescent="0.2"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9</v>
      </c>
      <c r="H9" s="40" t="s">
        <v>19</v>
      </c>
      <c r="I9" s="40" t="s">
        <v>20</v>
      </c>
      <c r="J9" s="41" t="s">
        <v>13</v>
      </c>
      <c r="K9" s="41" t="s">
        <v>22</v>
      </c>
      <c r="M9" s="39" t="s">
        <v>6</v>
      </c>
      <c r="N9" s="39" t="s">
        <v>2</v>
      </c>
      <c r="O9" s="40" t="s">
        <v>17</v>
      </c>
      <c r="P9" s="40" t="s">
        <v>18</v>
      </c>
      <c r="Q9" s="40" t="s">
        <v>7</v>
      </c>
      <c r="R9" s="40" t="s">
        <v>9</v>
      </c>
      <c r="S9" s="40" t="s">
        <v>19</v>
      </c>
      <c r="T9" s="40" t="s">
        <v>20</v>
      </c>
      <c r="U9" s="41" t="s">
        <v>13</v>
      </c>
      <c r="V9" s="41" t="s">
        <v>22</v>
      </c>
      <c r="X9" s="39" t="s">
        <v>6</v>
      </c>
      <c r="Y9" s="39" t="s">
        <v>2</v>
      </c>
      <c r="Z9" s="40" t="s">
        <v>17</v>
      </c>
      <c r="AA9" s="40" t="s">
        <v>18</v>
      </c>
      <c r="AB9" s="40" t="s">
        <v>7</v>
      </c>
      <c r="AC9" s="40" t="s">
        <v>9</v>
      </c>
      <c r="AD9" s="40" t="s">
        <v>19</v>
      </c>
      <c r="AE9" s="40" t="s">
        <v>20</v>
      </c>
      <c r="AF9" s="41" t="s">
        <v>13</v>
      </c>
      <c r="AG9" s="41" t="s">
        <v>22</v>
      </c>
      <c r="AI9" s="39" t="s">
        <v>6</v>
      </c>
      <c r="AJ9" s="39" t="s">
        <v>2</v>
      </c>
      <c r="AK9" s="40" t="s">
        <v>17</v>
      </c>
      <c r="AL9" s="40" t="s">
        <v>18</v>
      </c>
      <c r="AM9" s="40" t="s">
        <v>7</v>
      </c>
      <c r="AN9" s="40" t="s">
        <v>9</v>
      </c>
      <c r="AO9" s="40" t="s">
        <v>19</v>
      </c>
      <c r="AP9" s="40" t="s">
        <v>20</v>
      </c>
      <c r="AQ9" s="41" t="s">
        <v>13</v>
      </c>
      <c r="AR9" s="41" t="s">
        <v>22</v>
      </c>
      <c r="AT9" s="39" t="s">
        <v>6</v>
      </c>
      <c r="AU9" s="39" t="s">
        <v>2</v>
      </c>
      <c r="AV9" s="40" t="s">
        <v>17</v>
      </c>
      <c r="AW9" s="40" t="s">
        <v>18</v>
      </c>
      <c r="AX9" s="40" t="s">
        <v>7</v>
      </c>
      <c r="AY9" s="40" t="s">
        <v>9</v>
      </c>
      <c r="AZ9" s="40" t="s">
        <v>19</v>
      </c>
      <c r="BA9" s="40" t="s">
        <v>20</v>
      </c>
      <c r="BB9" s="41" t="s">
        <v>13</v>
      </c>
      <c r="BC9" s="41" t="s">
        <v>22</v>
      </c>
      <c r="BE9" s="39" t="s">
        <v>6</v>
      </c>
      <c r="BF9" s="39" t="s">
        <v>2</v>
      </c>
      <c r="BG9" s="40" t="s">
        <v>17</v>
      </c>
      <c r="BH9" s="40" t="s">
        <v>18</v>
      </c>
      <c r="BI9" s="40" t="s">
        <v>7</v>
      </c>
      <c r="BJ9" s="40" t="s">
        <v>9</v>
      </c>
      <c r="BK9" s="40" t="s">
        <v>19</v>
      </c>
      <c r="BL9" s="40" t="s">
        <v>20</v>
      </c>
      <c r="BM9" s="41" t="s">
        <v>13</v>
      </c>
      <c r="BN9" s="41" t="s">
        <v>22</v>
      </c>
      <c r="BP9" s="39" t="s">
        <v>6</v>
      </c>
      <c r="BQ9" s="39" t="s">
        <v>2</v>
      </c>
      <c r="BR9" s="40" t="s">
        <v>17</v>
      </c>
      <c r="BS9" s="40" t="s">
        <v>18</v>
      </c>
      <c r="BT9" s="40" t="s">
        <v>7</v>
      </c>
      <c r="BU9" s="40" t="s">
        <v>9</v>
      </c>
      <c r="BV9" s="40" t="s">
        <v>19</v>
      </c>
      <c r="BW9" s="40" t="s">
        <v>20</v>
      </c>
      <c r="BX9" s="41" t="s">
        <v>13</v>
      </c>
      <c r="BY9" s="41" t="s">
        <v>22</v>
      </c>
      <c r="CA9" s="39" t="s">
        <v>6</v>
      </c>
      <c r="CB9" s="39" t="s">
        <v>2</v>
      </c>
      <c r="CC9" s="40" t="s">
        <v>17</v>
      </c>
      <c r="CD9" s="40" t="s">
        <v>18</v>
      </c>
      <c r="CE9" s="40" t="s">
        <v>7</v>
      </c>
      <c r="CF9" s="40" t="s">
        <v>9</v>
      </c>
      <c r="CG9" s="40" t="s">
        <v>19</v>
      </c>
      <c r="CH9" s="40" t="s">
        <v>20</v>
      </c>
      <c r="CI9" s="41" t="s">
        <v>13</v>
      </c>
      <c r="CJ9" s="41" t="s">
        <v>22</v>
      </c>
      <c r="CL9" s="39" t="s">
        <v>6</v>
      </c>
      <c r="CM9" s="39" t="s">
        <v>2</v>
      </c>
      <c r="CN9" s="40" t="s">
        <v>17</v>
      </c>
      <c r="CO9" s="40" t="s">
        <v>18</v>
      </c>
      <c r="CP9" s="40" t="s">
        <v>7</v>
      </c>
      <c r="CQ9" s="40" t="s">
        <v>9</v>
      </c>
      <c r="CR9" s="40" t="s">
        <v>19</v>
      </c>
      <c r="CS9" s="40" t="s">
        <v>20</v>
      </c>
      <c r="CT9" s="41" t="s">
        <v>13</v>
      </c>
      <c r="CU9" s="41" t="s">
        <v>22</v>
      </c>
      <c r="CW9" s="39" t="s">
        <v>6</v>
      </c>
      <c r="CX9" s="39" t="s">
        <v>2</v>
      </c>
      <c r="CY9" s="40" t="s">
        <v>17</v>
      </c>
      <c r="CZ9" s="40" t="s">
        <v>18</v>
      </c>
      <c r="DA9" s="40" t="s">
        <v>7</v>
      </c>
      <c r="DB9" s="40" t="s">
        <v>9</v>
      </c>
      <c r="DC9" s="40" t="s">
        <v>19</v>
      </c>
      <c r="DD9" s="40" t="s">
        <v>20</v>
      </c>
      <c r="DE9" s="41" t="s">
        <v>13</v>
      </c>
      <c r="DF9" s="41" t="s">
        <v>22</v>
      </c>
      <c r="DH9" s="39" t="s">
        <v>6</v>
      </c>
      <c r="DI9" s="39" t="s">
        <v>2</v>
      </c>
      <c r="DJ9" s="40" t="s">
        <v>17</v>
      </c>
      <c r="DK9" s="40" t="s">
        <v>18</v>
      </c>
      <c r="DL9" s="40" t="s">
        <v>7</v>
      </c>
      <c r="DM9" s="40" t="s">
        <v>9</v>
      </c>
      <c r="DN9" s="40" t="s">
        <v>19</v>
      </c>
      <c r="DO9" s="40" t="s">
        <v>20</v>
      </c>
      <c r="DP9" s="41" t="s">
        <v>13</v>
      </c>
      <c r="DQ9" s="41" t="s">
        <v>22</v>
      </c>
      <c r="DS9" s="39" t="s">
        <v>6</v>
      </c>
      <c r="DT9" s="39" t="s">
        <v>2</v>
      </c>
      <c r="DU9" s="40" t="s">
        <v>17</v>
      </c>
      <c r="DV9" s="40" t="s">
        <v>18</v>
      </c>
      <c r="DW9" s="40" t="s">
        <v>7</v>
      </c>
      <c r="DX9" s="40" t="s">
        <v>9</v>
      </c>
      <c r="DY9" s="40" t="s">
        <v>19</v>
      </c>
      <c r="DZ9" s="40" t="s">
        <v>20</v>
      </c>
      <c r="EA9" s="41" t="s">
        <v>13</v>
      </c>
      <c r="EB9" s="41" t="s">
        <v>22</v>
      </c>
    </row>
    <row r="10" spans="2:132" s="15" customFormat="1" ht="15.95" customHeight="1" x14ac:dyDescent="0.2">
      <c r="B10" s="16">
        <v>1</v>
      </c>
      <c r="C10" s="17">
        <v>43922</v>
      </c>
      <c r="D10" s="18">
        <f>VLOOKUP(C10,'Net_Schedule &amp; Net_Actual'!$A$1:$C$2107,2,0)</f>
        <v>9547.1029999999992</v>
      </c>
      <c r="E10" s="18">
        <f>VLOOKUP(C10,'Net_Schedule &amp; Net_Actual'!$A$1:$C$2107,3,0)</f>
        <v>9431.7819999999992</v>
      </c>
      <c r="F10" s="19">
        <f>[5]Summary!$C4</f>
        <v>31299.840000000062</v>
      </c>
      <c r="G10" s="19">
        <f>F10*200/1185.6</f>
        <v>5280.0000000000109</v>
      </c>
      <c r="H10" s="19">
        <f>G10/24</f>
        <v>220.00000000000045</v>
      </c>
      <c r="I10" s="19">
        <f>G10*(1-1.2%)*(1-12%)</f>
        <v>4590.6432000000095</v>
      </c>
      <c r="J10" s="19">
        <f>[5]Summary!$D4</f>
        <v>1677.9474999999995</v>
      </c>
      <c r="K10" s="52">
        <f>J10*(1-12%)</f>
        <v>1476.5937999999996</v>
      </c>
      <c r="M10" s="16">
        <v>1</v>
      </c>
      <c r="N10" s="17">
        <v>43952</v>
      </c>
      <c r="O10" s="18">
        <f>VLOOKUP(N10,'Net_Schedule &amp; Net_Actual'!$A$1:$C$2107,2,0)</f>
        <v>11153.805</v>
      </c>
      <c r="P10" s="18">
        <f>VLOOKUP(N10,'Net_Schedule &amp; Net_Actual'!$A$1:$C$2107,3,0)</f>
        <v>10986.835999999999</v>
      </c>
      <c r="Q10" s="19">
        <f>[5]Summary!$E4</f>
        <v>31299.840000000062</v>
      </c>
      <c r="R10" s="19">
        <f>Q10*200/1185.6</f>
        <v>5280.0000000000109</v>
      </c>
      <c r="S10" s="19">
        <f>R10/24</f>
        <v>220.00000000000045</v>
      </c>
      <c r="T10" s="19">
        <f>R10*(1-1.2%)*(1-12%)</f>
        <v>4590.6432000000095</v>
      </c>
      <c r="U10" s="19">
        <f>[5]Summary!$F4</f>
        <v>1859.0024999999998</v>
      </c>
      <c r="V10" s="52">
        <f>U10*(1-12%)</f>
        <v>1635.9221999999997</v>
      </c>
      <c r="X10" s="16">
        <v>1</v>
      </c>
      <c r="Y10" s="17">
        <v>43983</v>
      </c>
      <c r="Z10" s="18">
        <f>VLOOKUP(Y10,'Net_Schedule &amp; Net_Actual'!$A$1:$C$2107,2,0)</f>
        <v>23347.315999999999</v>
      </c>
      <c r="AA10" s="18">
        <f>VLOOKUP(Y10,'Net_Schedule &amp; Net_Actual'!$A$1:$C$2107,3,0)</f>
        <v>24218.036</v>
      </c>
      <c r="AB10" s="19">
        <f>[5]Summary!$G4</f>
        <v>31299.840000000062</v>
      </c>
      <c r="AC10" s="19">
        <f>AB10*200/1185.6</f>
        <v>5280.0000000000109</v>
      </c>
      <c r="AD10" s="19">
        <f>AC10/24</f>
        <v>220.00000000000045</v>
      </c>
      <c r="AE10" s="19">
        <f>AC10*(1-1.2%)*(1-12%)</f>
        <v>4590.6432000000095</v>
      </c>
      <c r="AF10" s="19">
        <f>[5]Summary!$H4</f>
        <v>3781.7774999999983</v>
      </c>
      <c r="AG10" s="52">
        <f>AF10*(1-12%)</f>
        <v>3327.9641999999985</v>
      </c>
      <c r="AI10" s="16">
        <v>1</v>
      </c>
      <c r="AJ10" s="17">
        <v>44013</v>
      </c>
      <c r="AK10" s="18">
        <f>VLOOKUP(AJ10,'Net_Schedule &amp; Net_Actual'!$A$1:$C$2107,2,0)</f>
        <v>31180.744999999999</v>
      </c>
      <c r="AL10" s="18">
        <f>VLOOKUP(AJ10,'Net_Schedule &amp; Net_Actual'!$A$1:$C$2107,3,0)</f>
        <v>31293.381000000001</v>
      </c>
      <c r="AM10" s="19">
        <f>[5]Summary!$I4</f>
        <v>31299.840000000062</v>
      </c>
      <c r="AN10" s="19">
        <f>AM10*200/1185.6</f>
        <v>5280.0000000000109</v>
      </c>
      <c r="AO10" s="19">
        <f>AN10/24</f>
        <v>220.00000000000045</v>
      </c>
      <c r="AP10" s="19">
        <f>AN10*(1-1.2%)*(1-12%)</f>
        <v>4590.6432000000095</v>
      </c>
      <c r="AQ10" s="19">
        <f>[5]Summary!$J4</f>
        <v>5215.9200000000083</v>
      </c>
      <c r="AR10" s="52">
        <f>AQ10*(1-12%)</f>
        <v>4590.0096000000076</v>
      </c>
      <c r="AT10" s="16">
        <v>1</v>
      </c>
      <c r="AU10" s="17">
        <v>44044</v>
      </c>
      <c r="AV10" s="18">
        <f>VLOOKUP(AU10,'Net_Schedule &amp; Net_Actual'!$A$1:$C$2107,2,0)</f>
        <v>26323.67</v>
      </c>
      <c r="AW10" s="18">
        <f>VLOOKUP(AU10,'Net_Schedule &amp; Net_Actual'!$A$1:$C$2107,3,0)</f>
        <v>26428.363000000001</v>
      </c>
      <c r="AX10" s="19">
        <f>[5]Summary!$K4</f>
        <v>31299.840000000062</v>
      </c>
      <c r="AY10" s="19">
        <f>AX10*200/1185.6</f>
        <v>5280.0000000000109</v>
      </c>
      <c r="AZ10" s="19">
        <f>AY10/24</f>
        <v>220.00000000000045</v>
      </c>
      <c r="BA10" s="19">
        <f>AY10*(1-1.2%)*(1-12%)</f>
        <v>4590.6432000000095</v>
      </c>
      <c r="BB10" s="19">
        <f>[5]Summary!$L4</f>
        <v>4357.8799999999965</v>
      </c>
      <c r="BC10" s="52">
        <f>BB10*(1-12%)</f>
        <v>3834.9343999999969</v>
      </c>
      <c r="BE10" s="16">
        <v>1</v>
      </c>
      <c r="BF10" s="17">
        <v>44075</v>
      </c>
      <c r="BG10" s="18">
        <f>VLOOKUP(BF10,'Net_Schedule &amp; Net_Actual'!$A$1:$C$2107,2,0)</f>
        <v>29369.895</v>
      </c>
      <c r="BH10" s="18">
        <f>VLOOKUP(BF10,'Net_Schedule &amp; Net_Actual'!$A$1:$C$2107,3,0)</f>
        <v>29452.653999999999</v>
      </c>
      <c r="BI10" s="19">
        <f>[5]Summary!$M4</f>
        <v>31299.840000000062</v>
      </c>
      <c r="BJ10" s="19">
        <f>BI10*200/1185.6</f>
        <v>5280.0000000000109</v>
      </c>
      <c r="BK10" s="19">
        <f>BJ10/24</f>
        <v>220.00000000000045</v>
      </c>
      <c r="BL10" s="19">
        <f>BJ10*(1-1.2%)*(1-12%)</f>
        <v>4590.6432000000095</v>
      </c>
      <c r="BM10" s="19">
        <f>[5]Summary!$N4</f>
        <v>4897.4350000000022</v>
      </c>
      <c r="BN10" s="52">
        <f>BM10*(1-12%)</f>
        <v>4309.7428000000018</v>
      </c>
      <c r="BP10" s="16">
        <v>1</v>
      </c>
      <c r="BQ10" s="17">
        <v>44105</v>
      </c>
      <c r="BR10" s="18">
        <f>VLOOKUP(BQ10,'Net_Schedule &amp; Net_Actual'!$A$1:$C$2107,2,0)</f>
        <v>26075.085999999999</v>
      </c>
      <c r="BS10" s="18">
        <f>VLOOKUP(BQ10,'Net_Schedule &amp; Net_Actual'!$A$1:$C$2107,3,0)</f>
        <v>25535.562999999998</v>
      </c>
      <c r="BT10" s="19">
        <f>[5]Summary!$O4</f>
        <v>31299.840000000062</v>
      </c>
      <c r="BU10" s="19">
        <f>BT10*200/1185.6</f>
        <v>5280.0000000000109</v>
      </c>
      <c r="BV10" s="19">
        <f>BU10/24</f>
        <v>220.00000000000045</v>
      </c>
      <c r="BW10" s="19">
        <f>BU10*(1-1.2%)*(1-12%)</f>
        <v>4590.6432000000095</v>
      </c>
      <c r="BX10" s="19">
        <f>[5]Summary!$P4</f>
        <v>4352.5150000000049</v>
      </c>
      <c r="BY10" s="52">
        <f>BX10*(1-12%)</f>
        <v>3830.2132000000042</v>
      </c>
      <c r="CA10" s="16">
        <v>1</v>
      </c>
      <c r="CB10" s="17">
        <v>44136</v>
      </c>
      <c r="CC10" s="18">
        <f>VLOOKUP(CB10,'Net_Schedule &amp; Net_Actual'!$A$1:$C$2107,2,0)</f>
        <v>12129.379000000001</v>
      </c>
      <c r="CD10" s="18">
        <f>VLOOKUP(CB10,'Net_Schedule &amp; Net_Actual'!$A$1:$C$2107,3,0)</f>
        <v>11992.290999999999</v>
      </c>
      <c r="CE10" s="19">
        <f>[5]Summary!$Q4</f>
        <v>31299.840000000062</v>
      </c>
      <c r="CF10" s="19">
        <f>CE10*200/1185.6</f>
        <v>5280.0000000000109</v>
      </c>
      <c r="CG10" s="19">
        <f>CF10/24</f>
        <v>220.00000000000045</v>
      </c>
      <c r="CH10" s="19">
        <f>CF10*(1-1.2%)*(1-12%)</f>
        <v>4590.6432000000095</v>
      </c>
      <c r="CI10" s="19">
        <f>[5]Summary!$R4</f>
        <v>2023.5475000000004</v>
      </c>
      <c r="CJ10" s="52">
        <f>CI10*(1-12%)</f>
        <v>1780.7218000000003</v>
      </c>
      <c r="CL10" s="16">
        <v>1</v>
      </c>
      <c r="CM10" s="17">
        <v>44166</v>
      </c>
      <c r="CN10" s="18">
        <f>VLOOKUP(CM10,'Net_Schedule &amp; Net_Actual'!$A$1:$C$2107,2,0)</f>
        <v>8010.75</v>
      </c>
      <c r="CO10" s="18">
        <f>VLOOKUP(CM10,'Net_Schedule &amp; Net_Actual'!$A$1:$C$2107,3,0)</f>
        <v>7678.8360000000002</v>
      </c>
      <c r="CP10" s="19">
        <f>[5]Summary!$S4</f>
        <v>26083.200000000044</v>
      </c>
      <c r="CQ10" s="19">
        <f>CP10*200/1185.6</f>
        <v>4400.0000000000082</v>
      </c>
      <c r="CR10" s="19">
        <f>CQ10/24</f>
        <v>183.33333333333368</v>
      </c>
      <c r="CS10" s="19">
        <f>CQ10*(1-1.2%)*(1-12%)</f>
        <v>3825.5360000000069</v>
      </c>
      <c r="CT10" s="19">
        <f>[5]Summary!$T4</f>
        <v>1335.1350000000002</v>
      </c>
      <c r="CU10" s="52">
        <f>CT10*(1-12%)</f>
        <v>1174.9188000000001</v>
      </c>
      <c r="CW10" s="16">
        <v>1</v>
      </c>
      <c r="CX10" s="17">
        <v>44197</v>
      </c>
      <c r="CY10" s="18">
        <f>VLOOKUP(CX10,'Net_Schedule &amp; Net_Actual'!$A$1:$C$2107,2,0)</f>
        <v>6154.9650000000001</v>
      </c>
      <c r="CZ10" s="18">
        <f>VLOOKUP(CX10,'Net_Schedule &amp; Net_Actual'!$A$1:$C$2107,3,0)</f>
        <v>6053.3819999999996</v>
      </c>
      <c r="DA10" s="19">
        <f>[5]Summary!$U4</f>
        <v>26083.200000000044</v>
      </c>
      <c r="DB10" s="19">
        <f>DA10*200/1185.6</f>
        <v>4400.0000000000082</v>
      </c>
      <c r="DC10" s="19">
        <f>DB10/24</f>
        <v>183.33333333333368</v>
      </c>
      <c r="DD10" s="19">
        <f>DB10*(1-1.2%)*(1-12%)</f>
        <v>3825.5360000000069</v>
      </c>
      <c r="DE10" s="19">
        <f>[5]Summary!$V4</f>
        <v>986.22000000000014</v>
      </c>
      <c r="DF10" s="52">
        <f>DE10*(1-12%)</f>
        <v>867.87360000000012</v>
      </c>
      <c r="DH10" s="16">
        <v>1</v>
      </c>
      <c r="DI10" s="17">
        <v>44228</v>
      </c>
      <c r="DJ10" s="18">
        <f>VLOOKUP(DI10,'Net_Schedule &amp; Net_Actual'!$A$1:$C$2107,2,0)</f>
        <v>5081.8999999999996</v>
      </c>
      <c r="DK10" s="18">
        <f>VLOOKUP(DI10,'Net_Schedule &amp; Net_Actual'!$A$1:$C$2107,3,0)</f>
        <v>5012.4359999999997</v>
      </c>
      <c r="DL10" s="19">
        <f>[5]Summary!$W4</f>
        <v>26083.200000000044</v>
      </c>
      <c r="DM10" s="19">
        <f>DL10*200/1185.6</f>
        <v>4400.0000000000082</v>
      </c>
      <c r="DN10" s="19">
        <f>DM10/24</f>
        <v>183.33333333333368</v>
      </c>
      <c r="DO10" s="19">
        <f>DM10*(1-1.2%)*(1-12%)</f>
        <v>3825.5360000000069</v>
      </c>
      <c r="DP10" s="19">
        <f>[5]Summary!$X4</f>
        <v>847.2600000000001</v>
      </c>
      <c r="DQ10" s="52">
        <f>DP10*(1-12%)</f>
        <v>745.58880000000011</v>
      </c>
      <c r="DS10" s="16">
        <v>1</v>
      </c>
      <c r="DT10" s="17">
        <v>44256</v>
      </c>
      <c r="DU10" s="18">
        <f>VLOOKUP(DT10,'Net_Schedule &amp; Net_Actual'!$A$1:$C$2107,2,0)</f>
        <v>4985.43</v>
      </c>
      <c r="DV10" s="18">
        <f>VLOOKUP(DT10,'Net_Schedule &amp; Net_Actual'!$A$1:$C$2107,3,0)</f>
        <v>4838.2539999999999</v>
      </c>
      <c r="DW10" s="19">
        <f>[5]Summary!$Y4</f>
        <v>31299.840000000062</v>
      </c>
      <c r="DX10" s="19">
        <f>DW10*200/1185.6</f>
        <v>5280.0000000000109</v>
      </c>
      <c r="DY10" s="19">
        <f>DX10/24</f>
        <v>220.00000000000045</v>
      </c>
      <c r="DZ10" s="19">
        <f>DX10*(1-1.2%)*(1-12%)</f>
        <v>4590.6432000000095</v>
      </c>
      <c r="EA10" s="19">
        <f>[5]Summary!$Z4</f>
        <v>785.3850000000001</v>
      </c>
      <c r="EB10" s="52">
        <f>EA10*(1-12%)</f>
        <v>691.13880000000006</v>
      </c>
    </row>
    <row r="11" spans="2:132" s="15" customFormat="1" ht="15.95" customHeight="1" x14ac:dyDescent="0.2">
      <c r="B11" s="16">
        <v>2</v>
      </c>
      <c r="C11" s="17">
        <f>C10+1</f>
        <v>43923</v>
      </c>
      <c r="D11" s="18">
        <f>VLOOKUP(C11,'Net_Schedule &amp; Net_Actual'!$A$1:$C$2107,2,0)</f>
        <v>8553.0840000000007</v>
      </c>
      <c r="E11" s="18">
        <f>VLOOKUP(C11,'Net_Schedule &amp; Net_Actual'!$A$1:$C$2107,3,0)</f>
        <v>8471.491</v>
      </c>
      <c r="F11" s="19">
        <f>[5]Summary!$C5</f>
        <v>31299.840000000062</v>
      </c>
      <c r="G11" s="19">
        <f t="shared" ref="G11:G40" si="0">F11*200/1185.6</f>
        <v>5280.0000000000109</v>
      </c>
      <c r="H11" s="19">
        <f t="shared" ref="H11:H40" si="1">G11/24</f>
        <v>220.00000000000045</v>
      </c>
      <c r="I11" s="19">
        <f t="shared" ref="I11:I40" si="2">G11*(1-1.2%)*(1-12%)</f>
        <v>4590.6432000000095</v>
      </c>
      <c r="J11" s="19">
        <f>[5]Summary!$D5</f>
        <v>1362.3250000000003</v>
      </c>
      <c r="K11" s="52">
        <f t="shared" ref="K11:K40" si="3">J11*(1-12%)</f>
        <v>1198.8460000000002</v>
      </c>
      <c r="M11" s="16">
        <v>2</v>
      </c>
      <c r="N11" s="17">
        <f>N10+1</f>
        <v>43953</v>
      </c>
      <c r="O11" s="18">
        <f>VLOOKUP(N11,'Net_Schedule &amp; Net_Actual'!$A$1:$C$2107,2,0)</f>
        <v>12083.834000000001</v>
      </c>
      <c r="P11" s="18">
        <f>VLOOKUP(N11,'Net_Schedule &amp; Net_Actual'!$A$1:$C$2107,3,0)</f>
        <v>11873.891</v>
      </c>
      <c r="Q11" s="19">
        <f>[5]Summary!$E5</f>
        <v>31299.840000000062</v>
      </c>
      <c r="R11" s="19">
        <f t="shared" ref="R11:R40" si="4">Q11*200/1185.6</f>
        <v>5280.0000000000109</v>
      </c>
      <c r="S11" s="19">
        <f t="shared" ref="S11:S40" si="5">R11/24</f>
        <v>220.00000000000045</v>
      </c>
      <c r="T11" s="19">
        <f t="shared" ref="T11:T40" si="6">R11*(1-1.2%)*(1-12%)</f>
        <v>4590.6432000000095</v>
      </c>
      <c r="U11" s="19">
        <f>[5]Summary!$F5</f>
        <v>1926.9774999999997</v>
      </c>
      <c r="V11" s="52">
        <f t="shared" ref="V11:V40" si="7">U11*(1-12%)</f>
        <v>1695.7401999999997</v>
      </c>
      <c r="X11" s="16">
        <v>2</v>
      </c>
      <c r="Y11" s="17">
        <f>Y10+1</f>
        <v>43984</v>
      </c>
      <c r="Z11" s="18">
        <f>VLOOKUP(Y11,'Net_Schedule &amp; Net_Actual'!$A$1:$C$2107,2,0)</f>
        <v>28402.28</v>
      </c>
      <c r="AA11" s="18">
        <f>VLOOKUP(Y11,'Net_Schedule &amp; Net_Actual'!$A$1:$C$2107,3,0)</f>
        <v>28539.491000000002</v>
      </c>
      <c r="AB11" s="19">
        <f>[5]Summary!$G5</f>
        <v>31299.840000000062</v>
      </c>
      <c r="AC11" s="19">
        <f t="shared" ref="AC11:AC40" si="8">AB11*200/1185.6</f>
        <v>5280.0000000000109</v>
      </c>
      <c r="AD11" s="19">
        <f t="shared" ref="AD11:AD40" si="9">AC11/24</f>
        <v>220.00000000000045</v>
      </c>
      <c r="AE11" s="19">
        <f t="shared" ref="AE11:AE40" si="10">AC11*(1-1.2%)*(1-12%)</f>
        <v>4590.6432000000095</v>
      </c>
      <c r="AF11" s="19">
        <f>[5]Summary!$H5</f>
        <v>4799.2</v>
      </c>
      <c r="AG11" s="52">
        <f t="shared" ref="AG11:AG40" si="11">AF11*(1-12%)</f>
        <v>4223.2960000000003</v>
      </c>
      <c r="AI11" s="16">
        <v>2</v>
      </c>
      <c r="AJ11" s="17">
        <f>AJ10+1</f>
        <v>44014</v>
      </c>
      <c r="AK11" s="18">
        <f>VLOOKUP(AJ11,'Net_Schedule &amp; Net_Actual'!$A$1:$C$2107,2,0)</f>
        <v>14371.091</v>
      </c>
      <c r="AL11" s="18">
        <f>VLOOKUP(AJ11,'Net_Schedule &amp; Net_Actual'!$A$1:$C$2107,3,0)</f>
        <v>14463.636</v>
      </c>
      <c r="AM11" s="19">
        <f>[5]Summary!$I5</f>
        <v>31299.840000000062</v>
      </c>
      <c r="AN11" s="19">
        <f t="shared" ref="AN11:AN40" si="12">AM11*200/1185.6</f>
        <v>5280.0000000000109</v>
      </c>
      <c r="AO11" s="19">
        <f t="shared" ref="AO11:AO40" si="13">AN11/24</f>
        <v>220.00000000000045</v>
      </c>
      <c r="AP11" s="19">
        <f t="shared" ref="AP11:AP40" si="14">AN11*(1-1.2%)*(1-12%)</f>
        <v>4590.6432000000095</v>
      </c>
      <c r="AQ11" s="19">
        <f>[5]Summary!$J5</f>
        <v>2417.2024999999994</v>
      </c>
      <c r="AR11" s="52">
        <f t="shared" ref="AR11:AR40" si="15">AQ11*(1-12%)</f>
        <v>2127.1381999999994</v>
      </c>
      <c r="AT11" s="16">
        <v>2</v>
      </c>
      <c r="AU11" s="17">
        <f>AU10+1</f>
        <v>44045</v>
      </c>
      <c r="AV11" s="18">
        <f>VLOOKUP(AU11,'Net_Schedule &amp; Net_Actual'!$A$1:$C$2107,2,0)</f>
        <v>30269.525000000001</v>
      </c>
      <c r="AW11" s="18">
        <f>VLOOKUP(AU11,'Net_Schedule &amp; Net_Actual'!$A$1:$C$2107,3,0)</f>
        <v>30333.963</v>
      </c>
      <c r="AX11" s="19">
        <f>[5]Summary!$K5</f>
        <v>31299.840000000062</v>
      </c>
      <c r="AY11" s="19">
        <f t="shared" ref="AY11:AY40" si="16">AX11*200/1185.6</f>
        <v>5280.0000000000109</v>
      </c>
      <c r="AZ11" s="19">
        <f t="shared" ref="AZ11:AZ40" si="17">AY11/24</f>
        <v>220.00000000000045</v>
      </c>
      <c r="BA11" s="19">
        <f t="shared" ref="BA11:BA40" si="18">AY11*(1-1.2%)*(1-12%)</f>
        <v>4590.6432000000095</v>
      </c>
      <c r="BB11" s="19">
        <f>[5]Summary!$L5</f>
        <v>5058</v>
      </c>
      <c r="BC11" s="52">
        <f t="shared" ref="BC11:BC40" si="19">BB11*(1-12%)</f>
        <v>4451.04</v>
      </c>
      <c r="BE11" s="16">
        <v>2</v>
      </c>
      <c r="BF11" s="17">
        <f>BF10+1</f>
        <v>44076</v>
      </c>
      <c r="BG11" s="18">
        <f>VLOOKUP(BF11,'Net_Schedule &amp; Net_Actual'!$A$1:$C$2107,2,0)</f>
        <v>29373.424999999999</v>
      </c>
      <c r="BH11" s="18">
        <f>VLOOKUP(BF11,'Net_Schedule &amp; Net_Actual'!$A$1:$C$2107,3,0)</f>
        <v>29452.945</v>
      </c>
      <c r="BI11" s="19">
        <f>[5]Summary!$M5</f>
        <v>31299.840000000062</v>
      </c>
      <c r="BJ11" s="19">
        <f t="shared" ref="BJ11:BJ40" si="20">BI11*200/1185.6</f>
        <v>5280.0000000000109</v>
      </c>
      <c r="BK11" s="19">
        <f t="shared" ref="BK11:BK40" si="21">BJ11/24</f>
        <v>220.00000000000045</v>
      </c>
      <c r="BL11" s="19">
        <f t="shared" ref="BL11:BL40" si="22">BJ11*(1-1.2%)*(1-12%)</f>
        <v>4590.6432000000095</v>
      </c>
      <c r="BM11" s="19">
        <f>[5]Summary!$N5</f>
        <v>4897.4350000000022</v>
      </c>
      <c r="BN11" s="52">
        <f t="shared" ref="BN11:BN40" si="23">BM11*(1-12%)</f>
        <v>4309.7428000000018</v>
      </c>
      <c r="BP11" s="16">
        <v>2</v>
      </c>
      <c r="BQ11" s="17">
        <f>BQ10+1</f>
        <v>44106</v>
      </c>
      <c r="BR11" s="18">
        <f>VLOOKUP(BQ11,'Net_Schedule &amp; Net_Actual'!$A$1:$C$2107,2,0)</f>
        <v>27642.862000000001</v>
      </c>
      <c r="BS11" s="18">
        <f>VLOOKUP(BQ11,'Net_Schedule &amp; Net_Actual'!$A$1:$C$2107,3,0)</f>
        <v>27817.891</v>
      </c>
      <c r="BT11" s="19">
        <f>[5]Summary!$O5</f>
        <v>31299.840000000062</v>
      </c>
      <c r="BU11" s="19">
        <f t="shared" ref="BU11:BU40" si="24">BT11*200/1185.6</f>
        <v>5280.0000000000109</v>
      </c>
      <c r="BV11" s="19">
        <f t="shared" ref="BV11:BV40" si="25">BU11/24</f>
        <v>220.00000000000045</v>
      </c>
      <c r="BW11" s="19">
        <f t="shared" ref="BW11:BW40" si="26">BU11*(1-1.2%)*(1-12%)</f>
        <v>4590.6432000000095</v>
      </c>
      <c r="BX11" s="19">
        <f>[5]Summary!$P5</f>
        <v>4546.8449999999984</v>
      </c>
      <c r="BY11" s="52">
        <f t="shared" ref="BY11:BY40" si="27">BX11*(1-12%)</f>
        <v>4001.2235999999984</v>
      </c>
      <c r="CA11" s="16">
        <v>2</v>
      </c>
      <c r="CB11" s="17">
        <f>CB10+1</f>
        <v>44137</v>
      </c>
      <c r="CC11" s="18">
        <f>VLOOKUP(CB11,'Net_Schedule &amp; Net_Actual'!$A$1:$C$2107,2,0)</f>
        <v>11959.5</v>
      </c>
      <c r="CD11" s="18">
        <f>VLOOKUP(CB11,'Net_Schedule &amp; Net_Actual'!$A$1:$C$2107,3,0)</f>
        <v>11802.109</v>
      </c>
      <c r="CE11" s="19">
        <f>[5]Summary!$Q5</f>
        <v>31299.840000000062</v>
      </c>
      <c r="CF11" s="19">
        <f t="shared" ref="CF11:CF40" si="28">CE11*200/1185.6</f>
        <v>5280.0000000000109</v>
      </c>
      <c r="CG11" s="19">
        <f t="shared" ref="CG11:CG40" si="29">CF11/24</f>
        <v>220.00000000000045</v>
      </c>
      <c r="CH11" s="19">
        <f t="shared" ref="CH11:CH40" si="30">CF11*(1-1.2%)*(1-12%)</f>
        <v>4590.6432000000095</v>
      </c>
      <c r="CI11" s="19">
        <f>[5]Summary!$R5</f>
        <v>1993.25</v>
      </c>
      <c r="CJ11" s="52">
        <f t="shared" ref="CJ11:CJ40" si="31">CI11*(1-12%)</f>
        <v>1754.06</v>
      </c>
      <c r="CL11" s="16">
        <v>2</v>
      </c>
      <c r="CM11" s="17">
        <f>CM10+1</f>
        <v>44167</v>
      </c>
      <c r="CN11" s="18">
        <f>VLOOKUP(CM11,'Net_Schedule &amp; Net_Actual'!$A$1:$C$2107,2,0)</f>
        <v>7839.6350000000002</v>
      </c>
      <c r="CO11" s="18">
        <f>VLOOKUP(CM11,'Net_Schedule &amp; Net_Actual'!$A$1:$C$2107,3,0)</f>
        <v>7683.9269999999997</v>
      </c>
      <c r="CP11" s="19">
        <f>[5]Summary!$S5</f>
        <v>26083.200000000044</v>
      </c>
      <c r="CQ11" s="19">
        <f t="shared" ref="CQ11:CQ40" si="32">CP11*200/1185.6</f>
        <v>4400.0000000000082</v>
      </c>
      <c r="CR11" s="19">
        <f t="shared" ref="CR11:CR40" si="33">CQ11/24</f>
        <v>183.33333333333368</v>
      </c>
      <c r="CS11" s="19">
        <f t="shared" ref="CS11:CS40" si="34">CQ11*(1-1.2%)*(1-12%)</f>
        <v>3825.5360000000069</v>
      </c>
      <c r="CT11" s="19">
        <f>[5]Summary!$T5</f>
        <v>1310.2675000000002</v>
      </c>
      <c r="CU11" s="52">
        <f t="shared" ref="CU11:CU40" si="35">CT11*(1-12%)</f>
        <v>1153.0354000000002</v>
      </c>
      <c r="CW11" s="16">
        <v>2</v>
      </c>
      <c r="CX11" s="17">
        <f>CX10+1</f>
        <v>44198</v>
      </c>
      <c r="CY11" s="18">
        <f>VLOOKUP(CX11,'Net_Schedule &amp; Net_Actual'!$A$1:$C$2107,2,0)</f>
        <v>4829.3999999999996</v>
      </c>
      <c r="CZ11" s="18">
        <f>VLOOKUP(CX11,'Net_Schedule &amp; Net_Actual'!$A$1:$C$2107,3,0)</f>
        <v>4755.0540000000001</v>
      </c>
      <c r="DA11" s="19">
        <f>[5]Summary!$U5</f>
        <v>26083.200000000044</v>
      </c>
      <c r="DB11" s="19">
        <f t="shared" ref="DB11:DB40" si="36">DA11*200/1185.6</f>
        <v>4400.0000000000082</v>
      </c>
      <c r="DC11" s="19">
        <f t="shared" ref="DC11:DC40" si="37">DB11/24</f>
        <v>183.33333333333368</v>
      </c>
      <c r="DD11" s="19">
        <f t="shared" ref="DD11:DD40" si="38">DB11*(1-1.2%)*(1-12%)</f>
        <v>3825.5360000000069</v>
      </c>
      <c r="DE11" s="19">
        <f>[5]Summary!$V5</f>
        <v>804.89749999999981</v>
      </c>
      <c r="DF11" s="52">
        <f t="shared" ref="DF11:DF40" si="39">DE11*(1-12%)</f>
        <v>708.30979999999988</v>
      </c>
      <c r="DH11" s="16">
        <v>2</v>
      </c>
      <c r="DI11" s="17">
        <f>DI10+1</f>
        <v>44229</v>
      </c>
      <c r="DJ11" s="18">
        <f>VLOOKUP(DI11,'Net_Schedule &amp; Net_Actual'!$A$1:$C$2107,2,0)</f>
        <v>5226.3500000000004</v>
      </c>
      <c r="DK11" s="18">
        <f>VLOOKUP(DI11,'Net_Schedule &amp; Net_Actual'!$A$1:$C$2107,3,0)</f>
        <v>5109.7449999999999</v>
      </c>
      <c r="DL11" s="19">
        <f>[5]Summary!$W5</f>
        <v>26083.200000000044</v>
      </c>
      <c r="DM11" s="19">
        <f t="shared" ref="DM11:DM40" si="40">DL11*200/1185.6</f>
        <v>4400.0000000000082</v>
      </c>
      <c r="DN11" s="19">
        <f t="shared" ref="DN11:DN40" si="41">DM11/24</f>
        <v>183.33333333333368</v>
      </c>
      <c r="DO11" s="19">
        <f t="shared" ref="DO11:DO40" si="42">DM11*(1-1.2%)*(1-12%)</f>
        <v>3825.5360000000069</v>
      </c>
      <c r="DP11" s="19">
        <f>[5]Summary!$X5</f>
        <v>871.1350000000001</v>
      </c>
      <c r="DQ11" s="52">
        <f t="shared" ref="DQ11:DQ40" si="43">DP11*(1-12%)</f>
        <v>766.5988000000001</v>
      </c>
      <c r="DS11" s="16">
        <v>2</v>
      </c>
      <c r="DT11" s="17">
        <f>DT10+1</f>
        <v>44257</v>
      </c>
      <c r="DU11" s="18">
        <f>VLOOKUP(DT11,'Net_Schedule &amp; Net_Actual'!$A$1:$C$2107,2,0)</f>
        <v>6518.91</v>
      </c>
      <c r="DV11" s="18">
        <f>VLOOKUP(DT11,'Net_Schedule &amp; Net_Actual'!$A$1:$C$2107,3,0)</f>
        <v>6173.6</v>
      </c>
      <c r="DW11" s="19">
        <f>[5]Summary!$Y5</f>
        <v>31299.840000000062</v>
      </c>
      <c r="DX11" s="19">
        <f t="shared" ref="DX11:DX40" si="44">DW11*200/1185.6</f>
        <v>5280.0000000000109</v>
      </c>
      <c r="DY11" s="19">
        <f t="shared" ref="DY11:DY40" si="45">DX11/24</f>
        <v>220.00000000000045</v>
      </c>
      <c r="DZ11" s="19">
        <f t="shared" ref="DZ11:DZ40" si="46">DX11*(1-1.2%)*(1-12%)</f>
        <v>4590.6432000000095</v>
      </c>
      <c r="EA11" s="19">
        <f>[5]Summary!$Z5</f>
        <v>878.59500000000014</v>
      </c>
      <c r="EB11" s="52">
        <f t="shared" ref="EB11:EB40" si="47">EA11*(1-12%)</f>
        <v>773.16360000000009</v>
      </c>
    </row>
    <row r="12" spans="2:132" s="15" customFormat="1" ht="15.95" customHeight="1" x14ac:dyDescent="0.2">
      <c r="B12" s="16">
        <v>3</v>
      </c>
      <c r="C12" s="17">
        <f t="shared" ref="C12:C39" si="48">C11+1</f>
        <v>43924</v>
      </c>
      <c r="D12" s="18">
        <f>VLOOKUP(C12,'Net_Schedule &amp; Net_Actual'!$A$1:$C$2107,2,0)</f>
        <v>8808.2649999999994</v>
      </c>
      <c r="E12" s="18">
        <f>VLOOKUP(C12,'Net_Schedule &amp; Net_Actual'!$A$1:$C$2107,3,0)</f>
        <v>8676.7999999999993</v>
      </c>
      <c r="F12" s="19">
        <f>[5]Summary!$C6</f>
        <v>31299.840000000062</v>
      </c>
      <c r="G12" s="19">
        <f t="shared" si="0"/>
        <v>5280.0000000000109</v>
      </c>
      <c r="H12" s="19">
        <f t="shared" si="1"/>
        <v>220.00000000000045</v>
      </c>
      <c r="I12" s="19">
        <f t="shared" si="2"/>
        <v>4590.6432000000095</v>
      </c>
      <c r="J12" s="19">
        <f>[5]Summary!$D6</f>
        <v>1467.855</v>
      </c>
      <c r="K12" s="52">
        <f t="shared" si="3"/>
        <v>1291.7124000000001</v>
      </c>
      <c r="M12" s="16">
        <v>3</v>
      </c>
      <c r="N12" s="17">
        <f t="shared" ref="N12:N40" si="49">N11+1</f>
        <v>43954</v>
      </c>
      <c r="O12" s="18">
        <f>VLOOKUP(N12,'Net_Schedule &amp; Net_Actual'!$A$1:$C$2107,2,0)</f>
        <v>13893.513999999999</v>
      </c>
      <c r="P12" s="18">
        <f>VLOOKUP(N12,'Net_Schedule &amp; Net_Actual'!$A$1:$C$2107,3,0)</f>
        <v>13662.618</v>
      </c>
      <c r="Q12" s="19">
        <f>[5]Summary!$E6</f>
        <v>31299.840000000062</v>
      </c>
      <c r="R12" s="19">
        <f t="shared" si="4"/>
        <v>5280.0000000000109</v>
      </c>
      <c r="S12" s="19">
        <f t="shared" si="5"/>
        <v>220.00000000000045</v>
      </c>
      <c r="T12" s="19">
        <f t="shared" si="6"/>
        <v>4590.6432000000095</v>
      </c>
      <c r="U12" s="19">
        <f>[5]Summary!$F6</f>
        <v>2146.2824999999993</v>
      </c>
      <c r="V12" s="52">
        <f t="shared" si="7"/>
        <v>1888.7285999999995</v>
      </c>
      <c r="X12" s="16">
        <v>3</v>
      </c>
      <c r="Y12" s="17">
        <f t="shared" ref="Y12:Y39" si="50">Y11+1</f>
        <v>43985</v>
      </c>
      <c r="Z12" s="18">
        <f>VLOOKUP(Y12,'Net_Schedule &amp; Net_Actual'!$A$1:$C$2107,2,0)</f>
        <v>28845.561000000002</v>
      </c>
      <c r="AA12" s="18">
        <f>VLOOKUP(Y12,'Net_Schedule &amp; Net_Actual'!$A$1:$C$2107,3,0)</f>
        <v>30101.526999999998</v>
      </c>
      <c r="AB12" s="19">
        <f>[5]Summary!$G6</f>
        <v>31299.840000000062</v>
      </c>
      <c r="AC12" s="19">
        <f t="shared" si="8"/>
        <v>5280.0000000000109</v>
      </c>
      <c r="AD12" s="19">
        <f t="shared" si="9"/>
        <v>220.00000000000045</v>
      </c>
      <c r="AE12" s="19">
        <f t="shared" si="10"/>
        <v>4590.6432000000095</v>
      </c>
      <c r="AF12" s="19">
        <f>[5]Summary!$H6</f>
        <v>4799.2799999999979</v>
      </c>
      <c r="AG12" s="52">
        <f t="shared" si="11"/>
        <v>4223.3663999999981</v>
      </c>
      <c r="AI12" s="16">
        <v>3</v>
      </c>
      <c r="AJ12" s="17">
        <f t="shared" ref="AJ12:AJ40" si="51">AJ11+1</f>
        <v>44015</v>
      </c>
      <c r="AK12" s="18">
        <f>VLOOKUP(AJ12,'Net_Schedule &amp; Net_Actual'!$A$1:$C$2107,2,0)</f>
        <v>31294.904999999999</v>
      </c>
      <c r="AL12" s="18">
        <f>VLOOKUP(AJ12,'Net_Schedule &amp; Net_Actual'!$A$1:$C$2107,3,0)</f>
        <v>31336.799999999999</v>
      </c>
      <c r="AM12" s="19">
        <f>[5]Summary!$I6</f>
        <v>31299.840000000062</v>
      </c>
      <c r="AN12" s="19">
        <f t="shared" si="12"/>
        <v>5280.0000000000109</v>
      </c>
      <c r="AO12" s="19">
        <f t="shared" si="13"/>
        <v>220.00000000000045</v>
      </c>
      <c r="AP12" s="19">
        <f t="shared" si="14"/>
        <v>4590.6432000000095</v>
      </c>
      <c r="AQ12" s="19">
        <f>[5]Summary!$J6</f>
        <v>5215.9200000000083</v>
      </c>
      <c r="AR12" s="52">
        <f t="shared" si="15"/>
        <v>4590.0096000000076</v>
      </c>
      <c r="AT12" s="16">
        <v>3</v>
      </c>
      <c r="AU12" s="17">
        <f t="shared" ref="AU12:AU40" si="52">AU11+1</f>
        <v>44046</v>
      </c>
      <c r="AV12" s="18">
        <f>VLOOKUP(AU12,'Net_Schedule &amp; Net_Actual'!$A$1:$C$2107,2,0)</f>
        <v>29763.832999999999</v>
      </c>
      <c r="AW12" s="18">
        <f>VLOOKUP(AU12,'Net_Schedule &amp; Net_Actual'!$A$1:$C$2107,3,0)</f>
        <v>25839.418000000001</v>
      </c>
      <c r="AX12" s="19">
        <f>[5]Summary!$K6</f>
        <v>31299.840000000062</v>
      </c>
      <c r="AY12" s="19">
        <f t="shared" si="16"/>
        <v>5280.0000000000109</v>
      </c>
      <c r="AZ12" s="19">
        <f t="shared" si="17"/>
        <v>220.00000000000045</v>
      </c>
      <c r="BA12" s="19">
        <f t="shared" si="18"/>
        <v>4590.6432000000095</v>
      </c>
      <c r="BB12" s="19">
        <f>[5]Summary!$L6</f>
        <v>5058.4800000000077</v>
      </c>
      <c r="BC12" s="52">
        <f t="shared" si="19"/>
        <v>4451.4624000000067</v>
      </c>
      <c r="BE12" s="16">
        <v>3</v>
      </c>
      <c r="BF12" s="17">
        <f t="shared" ref="BF12:BF39" si="53">BF11+1</f>
        <v>44077</v>
      </c>
      <c r="BG12" s="18">
        <f>VLOOKUP(BF12,'Net_Schedule &amp; Net_Actual'!$A$1:$C$2107,2,0)</f>
        <v>29334.249</v>
      </c>
      <c r="BH12" s="18">
        <f>VLOOKUP(BF12,'Net_Schedule &amp; Net_Actual'!$A$1:$C$2107,3,0)</f>
        <v>29395.127</v>
      </c>
      <c r="BI12" s="19">
        <f>[5]Summary!$M6</f>
        <v>31299.840000000062</v>
      </c>
      <c r="BJ12" s="19">
        <f t="shared" si="20"/>
        <v>5280.0000000000109</v>
      </c>
      <c r="BK12" s="19">
        <f t="shared" si="21"/>
        <v>220.00000000000045</v>
      </c>
      <c r="BL12" s="19">
        <f t="shared" si="22"/>
        <v>4590.6432000000095</v>
      </c>
      <c r="BM12" s="19">
        <f>[5]Summary!$N6</f>
        <v>4889.2350000000051</v>
      </c>
      <c r="BN12" s="52">
        <f t="shared" si="23"/>
        <v>4302.5268000000042</v>
      </c>
      <c r="BP12" s="16">
        <v>3</v>
      </c>
      <c r="BQ12" s="17">
        <f t="shared" ref="BQ12:BQ40" si="54">BQ11+1</f>
        <v>44107</v>
      </c>
      <c r="BR12" s="18">
        <f>VLOOKUP(BQ12,'Net_Schedule &amp; Net_Actual'!$A$1:$C$2107,2,0)</f>
        <v>28391.617999999999</v>
      </c>
      <c r="BS12" s="18">
        <f>VLOOKUP(BQ12,'Net_Schedule &amp; Net_Actual'!$A$1:$C$2107,3,0)</f>
        <v>28179.853999999999</v>
      </c>
      <c r="BT12" s="19">
        <f>[5]Summary!$O6</f>
        <v>31299.840000000062</v>
      </c>
      <c r="BU12" s="19">
        <f t="shared" si="24"/>
        <v>5280.0000000000109</v>
      </c>
      <c r="BV12" s="19">
        <f t="shared" si="25"/>
        <v>220.00000000000045</v>
      </c>
      <c r="BW12" s="19">
        <f t="shared" si="26"/>
        <v>4590.6432000000095</v>
      </c>
      <c r="BX12" s="19">
        <f>[5]Summary!$P6</f>
        <v>4742.1600000000026</v>
      </c>
      <c r="BY12" s="52">
        <f t="shared" si="27"/>
        <v>4173.100800000002</v>
      </c>
      <c r="CA12" s="16">
        <v>3</v>
      </c>
      <c r="CB12" s="17">
        <f t="shared" ref="CB12:CB39" si="55">CB11+1</f>
        <v>44138</v>
      </c>
      <c r="CC12" s="18">
        <f>VLOOKUP(CB12,'Net_Schedule &amp; Net_Actual'!$A$1:$C$2107,2,0)</f>
        <v>11805</v>
      </c>
      <c r="CD12" s="18">
        <f>VLOOKUP(CB12,'Net_Schedule &amp; Net_Actual'!$A$1:$C$2107,3,0)</f>
        <v>11577.673000000001</v>
      </c>
      <c r="CE12" s="19">
        <f>[5]Summary!$Q6</f>
        <v>31299.840000000062</v>
      </c>
      <c r="CF12" s="19">
        <f t="shared" si="28"/>
        <v>5280.0000000000109</v>
      </c>
      <c r="CG12" s="19">
        <f t="shared" si="29"/>
        <v>220.00000000000045</v>
      </c>
      <c r="CH12" s="19">
        <f t="shared" si="30"/>
        <v>4590.6432000000095</v>
      </c>
      <c r="CI12" s="19">
        <f>[5]Summary!$R6</f>
        <v>1967.5</v>
      </c>
      <c r="CJ12" s="52">
        <f t="shared" si="31"/>
        <v>1731.4</v>
      </c>
      <c r="CL12" s="16">
        <v>3</v>
      </c>
      <c r="CM12" s="17">
        <f t="shared" ref="CM12:CM40" si="56">CM11+1</f>
        <v>44168</v>
      </c>
      <c r="CN12" s="18">
        <f>VLOOKUP(CM12,'Net_Schedule &amp; Net_Actual'!$A$1:$C$2107,2,0)</f>
        <v>8202.3430000000008</v>
      </c>
      <c r="CO12" s="18">
        <f>VLOOKUP(CM12,'Net_Schedule &amp; Net_Actual'!$A$1:$C$2107,3,0)</f>
        <v>8202.7639999999992</v>
      </c>
      <c r="CP12" s="19">
        <f>[5]Summary!$S6</f>
        <v>26083.200000000044</v>
      </c>
      <c r="CQ12" s="19">
        <f t="shared" si="32"/>
        <v>4400.0000000000082</v>
      </c>
      <c r="CR12" s="19">
        <f t="shared" si="33"/>
        <v>183.33333333333368</v>
      </c>
      <c r="CS12" s="19">
        <f t="shared" si="34"/>
        <v>3825.5360000000069</v>
      </c>
      <c r="CT12" s="19">
        <f>[5]Summary!$T6</f>
        <v>1367.6025000000002</v>
      </c>
      <c r="CU12" s="52">
        <f t="shared" si="35"/>
        <v>1203.4902000000002</v>
      </c>
      <c r="CW12" s="16">
        <v>3</v>
      </c>
      <c r="CX12" s="17">
        <f t="shared" ref="CX12:CX40" si="57">CX11+1</f>
        <v>44199</v>
      </c>
      <c r="CY12" s="18">
        <f>VLOOKUP(CX12,'Net_Schedule &amp; Net_Actual'!$A$1:$C$2107,2,0)</f>
        <v>5227.78</v>
      </c>
      <c r="CZ12" s="18">
        <f>VLOOKUP(CX12,'Net_Schedule &amp; Net_Actual'!$A$1:$C$2107,3,0)</f>
        <v>5179.3450000000003</v>
      </c>
      <c r="DA12" s="19">
        <f>[5]Summary!$U6</f>
        <v>26083.200000000044</v>
      </c>
      <c r="DB12" s="19">
        <f t="shared" si="36"/>
        <v>4400.0000000000082</v>
      </c>
      <c r="DC12" s="19">
        <f t="shared" si="37"/>
        <v>183.33333333333368</v>
      </c>
      <c r="DD12" s="19">
        <f t="shared" si="38"/>
        <v>3825.5360000000069</v>
      </c>
      <c r="DE12" s="19">
        <f>[5]Summary!$V6</f>
        <v>872.34999999999991</v>
      </c>
      <c r="DF12" s="52">
        <f t="shared" si="39"/>
        <v>767.66799999999989</v>
      </c>
      <c r="DH12" s="16">
        <v>3</v>
      </c>
      <c r="DI12" s="17">
        <f t="shared" ref="DI12:DI37" si="58">DI11+1</f>
        <v>44230</v>
      </c>
      <c r="DJ12" s="18">
        <f>VLOOKUP(DI12,'Net_Schedule &amp; Net_Actual'!$A$1:$C$2107,2,0)</f>
        <v>4865.3249999999998</v>
      </c>
      <c r="DK12" s="18">
        <f>VLOOKUP(DI12,'Net_Schedule &amp; Net_Actual'!$A$1:$C$2107,3,0)</f>
        <v>4719.6360000000004</v>
      </c>
      <c r="DL12" s="19">
        <f>[5]Summary!$W6</f>
        <v>26083.200000000044</v>
      </c>
      <c r="DM12" s="19">
        <f t="shared" si="40"/>
        <v>4400.0000000000082</v>
      </c>
      <c r="DN12" s="19">
        <f t="shared" si="41"/>
        <v>183.33333333333368</v>
      </c>
      <c r="DO12" s="19">
        <f t="shared" si="42"/>
        <v>3825.5360000000069</v>
      </c>
      <c r="DP12" s="19">
        <f>[5]Summary!$X6</f>
        <v>757.33750000000009</v>
      </c>
      <c r="DQ12" s="52">
        <f t="shared" si="43"/>
        <v>666.45700000000011</v>
      </c>
      <c r="DS12" s="16">
        <v>3</v>
      </c>
      <c r="DT12" s="17">
        <f t="shared" ref="DT12:DT40" si="59">DT11+1</f>
        <v>44258</v>
      </c>
      <c r="DU12" s="18">
        <f>VLOOKUP(DT12,'Net_Schedule &amp; Net_Actual'!$A$1:$C$2107,2,0)</f>
        <v>6718.84</v>
      </c>
      <c r="DV12" s="18">
        <f>VLOOKUP(DT12,'Net_Schedule &amp; Net_Actual'!$A$1:$C$2107,3,0)</f>
        <v>5917.9639999999999</v>
      </c>
      <c r="DW12" s="19">
        <f>[5]Summary!$Y6</f>
        <v>31299.840000000062</v>
      </c>
      <c r="DX12" s="19">
        <f t="shared" si="44"/>
        <v>5280.0000000000109</v>
      </c>
      <c r="DY12" s="19">
        <f t="shared" si="45"/>
        <v>220.00000000000045</v>
      </c>
      <c r="DZ12" s="19">
        <f t="shared" si="46"/>
        <v>4590.6432000000095</v>
      </c>
      <c r="EA12" s="19">
        <f>[5]Summary!$Z6</f>
        <v>1234.0550000000001</v>
      </c>
      <c r="EB12" s="52">
        <f t="shared" si="47"/>
        <v>1085.9684</v>
      </c>
    </row>
    <row r="13" spans="2:132" s="15" customFormat="1" ht="15.95" customHeight="1" x14ac:dyDescent="0.2">
      <c r="B13" s="16">
        <v>4</v>
      </c>
      <c r="C13" s="17">
        <f t="shared" si="48"/>
        <v>43925</v>
      </c>
      <c r="D13" s="18">
        <f>VLOOKUP(C13,'Net_Schedule &amp; Net_Actual'!$A$1:$C$2107,2,0)</f>
        <v>7829.8590000000004</v>
      </c>
      <c r="E13" s="18">
        <f>VLOOKUP(C13,'Net_Schedule &amp; Net_Actual'!$A$1:$C$2107,3,0)</f>
        <v>7185.3819999999996</v>
      </c>
      <c r="F13" s="19">
        <f>[5]Summary!$C7</f>
        <v>31299.840000000062</v>
      </c>
      <c r="G13" s="19">
        <f t="shared" si="0"/>
        <v>5280.0000000000109</v>
      </c>
      <c r="H13" s="19">
        <f t="shared" si="1"/>
        <v>220.00000000000045</v>
      </c>
      <c r="I13" s="19">
        <f t="shared" si="2"/>
        <v>4590.6432000000095</v>
      </c>
      <c r="J13" s="19">
        <f>[5]Summary!$D7</f>
        <v>1500.5325000000009</v>
      </c>
      <c r="K13" s="52">
        <f t="shared" si="3"/>
        <v>1320.4686000000008</v>
      </c>
      <c r="M13" s="16">
        <v>4</v>
      </c>
      <c r="N13" s="17">
        <f t="shared" si="49"/>
        <v>43955</v>
      </c>
      <c r="O13" s="18">
        <f>VLOOKUP(N13,'Net_Schedule &amp; Net_Actual'!$A$1:$C$2107,2,0)</f>
        <v>14284.255999999999</v>
      </c>
      <c r="P13" s="18">
        <f>VLOOKUP(N13,'Net_Schedule &amp; Net_Actual'!$A$1:$C$2107,3,0)</f>
        <v>14101.308999999999</v>
      </c>
      <c r="Q13" s="19">
        <f>[5]Summary!$E7</f>
        <v>31299.840000000062</v>
      </c>
      <c r="R13" s="19">
        <f t="shared" si="4"/>
        <v>5280.0000000000109</v>
      </c>
      <c r="S13" s="19">
        <f t="shared" si="5"/>
        <v>220.00000000000045</v>
      </c>
      <c r="T13" s="19">
        <f t="shared" si="6"/>
        <v>4590.6432000000095</v>
      </c>
      <c r="U13" s="19">
        <f>[5]Summary!$F7</f>
        <v>2283.8799999999992</v>
      </c>
      <c r="V13" s="52">
        <f t="shared" si="7"/>
        <v>2009.8143999999993</v>
      </c>
      <c r="X13" s="16">
        <v>4</v>
      </c>
      <c r="Y13" s="17">
        <f t="shared" si="50"/>
        <v>43986</v>
      </c>
      <c r="Z13" s="18">
        <f>VLOOKUP(Y13,'Net_Schedule &amp; Net_Actual'!$A$1:$C$2107,2,0)</f>
        <v>31249.147000000001</v>
      </c>
      <c r="AA13" s="18">
        <f>VLOOKUP(Y13,'Net_Schedule &amp; Net_Actual'!$A$1:$C$2107,3,0)</f>
        <v>31192</v>
      </c>
      <c r="AB13" s="19">
        <f>[5]Summary!$G7</f>
        <v>31299.840000000062</v>
      </c>
      <c r="AC13" s="19">
        <f t="shared" si="8"/>
        <v>5280.0000000000109</v>
      </c>
      <c r="AD13" s="19">
        <f t="shared" si="9"/>
        <v>220.00000000000045</v>
      </c>
      <c r="AE13" s="19">
        <f t="shared" si="10"/>
        <v>4590.6432000000095</v>
      </c>
      <c r="AF13" s="19">
        <f>[5]Summary!$H7</f>
        <v>5215.4400000000032</v>
      </c>
      <c r="AG13" s="52">
        <f t="shared" si="11"/>
        <v>4589.5872000000027</v>
      </c>
      <c r="AI13" s="16">
        <v>4</v>
      </c>
      <c r="AJ13" s="17">
        <f t="shared" si="51"/>
        <v>44016</v>
      </c>
      <c r="AK13" s="18">
        <f>VLOOKUP(AJ13,'Net_Schedule &amp; Net_Actual'!$A$1:$C$2107,2,0)</f>
        <v>31123.645</v>
      </c>
      <c r="AL13" s="18">
        <f>VLOOKUP(AJ13,'Net_Schedule &amp; Net_Actual'!$A$1:$C$2107,3,0)</f>
        <v>31112.436000000002</v>
      </c>
      <c r="AM13" s="19">
        <f>[5]Summary!$I7</f>
        <v>31299.840000000062</v>
      </c>
      <c r="AN13" s="19">
        <f t="shared" si="12"/>
        <v>5280.0000000000109</v>
      </c>
      <c r="AO13" s="19">
        <f t="shared" si="13"/>
        <v>220.00000000000045</v>
      </c>
      <c r="AP13" s="19">
        <f t="shared" si="14"/>
        <v>4590.6432000000095</v>
      </c>
      <c r="AQ13" s="19">
        <f>[5]Summary!$J7</f>
        <v>5215.9200000000083</v>
      </c>
      <c r="AR13" s="52">
        <f t="shared" si="15"/>
        <v>4590.0096000000076</v>
      </c>
      <c r="AT13" s="16">
        <v>4</v>
      </c>
      <c r="AU13" s="17">
        <f t="shared" si="52"/>
        <v>44047</v>
      </c>
      <c r="AV13" s="18">
        <f>VLOOKUP(AU13,'Net_Schedule &amp; Net_Actual'!$A$1:$C$2107,2,0)</f>
        <v>30252.418000000001</v>
      </c>
      <c r="AW13" s="18">
        <f>VLOOKUP(AU13,'Net_Schedule &amp; Net_Actual'!$A$1:$C$2107,3,0)</f>
        <v>30295.562999999998</v>
      </c>
      <c r="AX13" s="19">
        <f>[5]Summary!$K7</f>
        <v>31299.840000000062</v>
      </c>
      <c r="AY13" s="19">
        <f t="shared" si="16"/>
        <v>5280.0000000000109</v>
      </c>
      <c r="AZ13" s="19">
        <f t="shared" si="17"/>
        <v>220.00000000000045</v>
      </c>
      <c r="BA13" s="19">
        <f t="shared" si="18"/>
        <v>4590.6432000000095</v>
      </c>
      <c r="BB13" s="19">
        <f>[5]Summary!$L7</f>
        <v>5058.4800000000077</v>
      </c>
      <c r="BC13" s="52">
        <f t="shared" si="19"/>
        <v>4451.4624000000067</v>
      </c>
      <c r="BE13" s="16">
        <v>4</v>
      </c>
      <c r="BF13" s="17">
        <f t="shared" si="53"/>
        <v>44078</v>
      </c>
      <c r="BG13" s="18">
        <f>VLOOKUP(BF13,'Net_Schedule &amp; Net_Actual'!$A$1:$C$2107,2,0)</f>
        <v>29546.013999999999</v>
      </c>
      <c r="BH13" s="18">
        <f>VLOOKUP(BF13,'Net_Schedule &amp; Net_Actual'!$A$1:$C$2107,3,0)</f>
        <v>29572.799999999999</v>
      </c>
      <c r="BI13" s="19">
        <f>[5]Summary!$M7</f>
        <v>31299.840000000062</v>
      </c>
      <c r="BJ13" s="19">
        <f t="shared" si="20"/>
        <v>5280.0000000000109</v>
      </c>
      <c r="BK13" s="19">
        <f t="shared" si="21"/>
        <v>220.00000000000045</v>
      </c>
      <c r="BL13" s="19">
        <f t="shared" si="22"/>
        <v>4590.6432000000095</v>
      </c>
      <c r="BM13" s="19">
        <f>[5]Summary!$N7</f>
        <v>4925.4450000000043</v>
      </c>
      <c r="BN13" s="52">
        <f t="shared" si="23"/>
        <v>4334.3916000000036</v>
      </c>
      <c r="BP13" s="16">
        <v>4</v>
      </c>
      <c r="BQ13" s="17">
        <f t="shared" si="54"/>
        <v>44108</v>
      </c>
      <c r="BR13" s="18">
        <f>VLOOKUP(BQ13,'Net_Schedule &amp; Net_Actual'!$A$1:$C$2107,2,0)</f>
        <v>26511.344000000001</v>
      </c>
      <c r="BS13" s="18">
        <f>VLOOKUP(BQ13,'Net_Schedule &amp; Net_Actual'!$A$1:$C$2107,3,0)</f>
        <v>26040</v>
      </c>
      <c r="BT13" s="19">
        <f>[5]Summary!$O7</f>
        <v>31299.840000000062</v>
      </c>
      <c r="BU13" s="19">
        <f t="shared" si="24"/>
        <v>5280.0000000000109</v>
      </c>
      <c r="BV13" s="19">
        <f t="shared" si="25"/>
        <v>220.00000000000045</v>
      </c>
      <c r="BW13" s="19">
        <f t="shared" si="26"/>
        <v>4590.6432000000095</v>
      </c>
      <c r="BX13" s="19">
        <f>[5]Summary!$P7</f>
        <v>4598.1250000000027</v>
      </c>
      <c r="BY13" s="52">
        <f t="shared" si="27"/>
        <v>4046.3500000000026</v>
      </c>
      <c r="CA13" s="16">
        <v>4</v>
      </c>
      <c r="CB13" s="17">
        <f t="shared" si="55"/>
        <v>44139</v>
      </c>
      <c r="CC13" s="18">
        <f>VLOOKUP(CB13,'Net_Schedule &amp; Net_Actual'!$A$1:$C$2107,2,0)</f>
        <v>13251.948</v>
      </c>
      <c r="CD13" s="18">
        <f>VLOOKUP(CB13,'Net_Schedule &amp; Net_Actual'!$A$1:$C$2107,3,0)</f>
        <v>13184.218000000001</v>
      </c>
      <c r="CE13" s="19">
        <f>[5]Summary!$Q7</f>
        <v>31299.840000000062</v>
      </c>
      <c r="CF13" s="19">
        <f t="shared" si="28"/>
        <v>5280.0000000000109</v>
      </c>
      <c r="CG13" s="19">
        <f t="shared" si="29"/>
        <v>220.00000000000045</v>
      </c>
      <c r="CH13" s="19">
        <f t="shared" si="30"/>
        <v>4590.6432000000095</v>
      </c>
      <c r="CI13" s="19">
        <f>[5]Summary!$R7</f>
        <v>1914.75</v>
      </c>
      <c r="CJ13" s="52">
        <f t="shared" si="31"/>
        <v>1684.98</v>
      </c>
      <c r="CL13" s="16">
        <v>4</v>
      </c>
      <c r="CM13" s="17">
        <f t="shared" si="56"/>
        <v>44169</v>
      </c>
      <c r="CN13" s="18">
        <f>VLOOKUP(CM13,'Net_Schedule &amp; Net_Actual'!$A$1:$C$2107,2,0)</f>
        <v>7740.5</v>
      </c>
      <c r="CO13" s="18">
        <f>VLOOKUP(CM13,'Net_Schedule &amp; Net_Actual'!$A$1:$C$2107,3,0)</f>
        <v>7667.8540000000003</v>
      </c>
      <c r="CP13" s="19">
        <f>[5]Summary!$S7</f>
        <v>26083.200000000044</v>
      </c>
      <c r="CQ13" s="19">
        <f t="shared" si="32"/>
        <v>4400.0000000000082</v>
      </c>
      <c r="CR13" s="19">
        <f t="shared" si="33"/>
        <v>183.33333333333368</v>
      </c>
      <c r="CS13" s="19">
        <f t="shared" si="34"/>
        <v>3825.5360000000069</v>
      </c>
      <c r="CT13" s="19">
        <f>[5]Summary!$T7</f>
        <v>1293.8100000000002</v>
      </c>
      <c r="CU13" s="52">
        <f t="shared" si="35"/>
        <v>1138.5528000000002</v>
      </c>
      <c r="CW13" s="16">
        <v>4</v>
      </c>
      <c r="CX13" s="17">
        <f t="shared" si="57"/>
        <v>44200</v>
      </c>
      <c r="CY13" s="18">
        <f>VLOOKUP(CX13,'Net_Schedule &amp; Net_Actual'!$A$1:$C$2107,2,0)</f>
        <v>5731.5529999999999</v>
      </c>
      <c r="CZ13" s="18">
        <f>VLOOKUP(CX13,'Net_Schedule &amp; Net_Actual'!$A$1:$C$2107,3,0)</f>
        <v>5684.8729999999996</v>
      </c>
      <c r="DA13" s="19">
        <f>[5]Summary!$U7</f>
        <v>26083.200000000044</v>
      </c>
      <c r="DB13" s="19">
        <f t="shared" si="36"/>
        <v>4400.0000000000082</v>
      </c>
      <c r="DC13" s="19">
        <f t="shared" si="37"/>
        <v>183.33333333333368</v>
      </c>
      <c r="DD13" s="19">
        <f t="shared" si="38"/>
        <v>3825.5360000000069</v>
      </c>
      <c r="DE13" s="19">
        <f>[5]Summary!$V7</f>
        <v>963.52499999999986</v>
      </c>
      <c r="DF13" s="52">
        <f t="shared" si="39"/>
        <v>847.90199999999993</v>
      </c>
      <c r="DH13" s="16">
        <v>4</v>
      </c>
      <c r="DI13" s="17">
        <f t="shared" si="58"/>
        <v>44231</v>
      </c>
      <c r="DJ13" s="18">
        <f>VLOOKUP(DI13,'Net_Schedule &amp; Net_Actual'!$A$1:$C$2107,2,0)</f>
        <v>4522.7650000000003</v>
      </c>
      <c r="DK13" s="18">
        <f>VLOOKUP(DI13,'Net_Schedule &amp; Net_Actual'!$A$1:$C$2107,3,0)</f>
        <v>4386.473</v>
      </c>
      <c r="DL13" s="19">
        <f>[5]Summary!$W7</f>
        <v>26083.200000000044</v>
      </c>
      <c r="DM13" s="19">
        <f t="shared" si="40"/>
        <v>4400.0000000000082</v>
      </c>
      <c r="DN13" s="19">
        <f t="shared" si="41"/>
        <v>183.33333333333368</v>
      </c>
      <c r="DO13" s="19">
        <f t="shared" si="42"/>
        <v>3825.5360000000069</v>
      </c>
      <c r="DP13" s="19">
        <f>[5]Summary!$X7</f>
        <v>757.33750000000009</v>
      </c>
      <c r="DQ13" s="52">
        <f t="shared" si="43"/>
        <v>666.45700000000011</v>
      </c>
      <c r="DS13" s="16">
        <v>4</v>
      </c>
      <c r="DT13" s="17">
        <f t="shared" si="59"/>
        <v>44259</v>
      </c>
      <c r="DU13" s="18">
        <f>VLOOKUP(DT13,'Net_Schedule &amp; Net_Actual'!$A$1:$C$2107,2,0)</f>
        <v>3987.28</v>
      </c>
      <c r="DV13" s="18">
        <f>VLOOKUP(DT13,'Net_Schedule &amp; Net_Actual'!$A$1:$C$2107,3,0)</f>
        <v>3808.364</v>
      </c>
      <c r="DW13" s="19">
        <f>[5]Summary!$Y7</f>
        <v>31299.840000000062</v>
      </c>
      <c r="DX13" s="19">
        <f t="shared" si="44"/>
        <v>5280.0000000000109</v>
      </c>
      <c r="DY13" s="19">
        <f t="shared" si="45"/>
        <v>220.00000000000045</v>
      </c>
      <c r="DZ13" s="19">
        <f t="shared" si="46"/>
        <v>4590.6432000000095</v>
      </c>
      <c r="EA13" s="19">
        <f>[5]Summary!$Z7</f>
        <v>664.58500000000004</v>
      </c>
      <c r="EB13" s="52">
        <f t="shared" si="47"/>
        <v>584.83480000000009</v>
      </c>
    </row>
    <row r="14" spans="2:132" s="15" customFormat="1" ht="15.95" customHeight="1" x14ac:dyDescent="0.2">
      <c r="B14" s="16">
        <v>5</v>
      </c>
      <c r="C14" s="17">
        <f t="shared" si="48"/>
        <v>43926</v>
      </c>
      <c r="D14" s="18">
        <f>VLOOKUP(C14,'Net_Schedule &amp; Net_Actual'!$A$1:$C$2107,2,0)</f>
        <v>7472.7169999999996</v>
      </c>
      <c r="E14" s="18">
        <f>VLOOKUP(C14,'Net_Schedule &amp; Net_Actual'!$A$1:$C$2107,3,0)</f>
        <v>7321.1639999999998</v>
      </c>
      <c r="F14" s="19">
        <f>[5]Summary!$C8</f>
        <v>31299.840000000062</v>
      </c>
      <c r="G14" s="19">
        <f t="shared" si="0"/>
        <v>5280.0000000000109</v>
      </c>
      <c r="H14" s="19">
        <f t="shared" si="1"/>
        <v>220.00000000000045</v>
      </c>
      <c r="I14" s="19">
        <f t="shared" si="2"/>
        <v>4590.6432000000095</v>
      </c>
      <c r="J14" s="19">
        <f>[5]Summary!$D8</f>
        <v>1246.6100000000004</v>
      </c>
      <c r="K14" s="52">
        <f t="shared" si="3"/>
        <v>1097.0168000000003</v>
      </c>
      <c r="M14" s="16">
        <v>5</v>
      </c>
      <c r="N14" s="17">
        <f t="shared" si="49"/>
        <v>43956</v>
      </c>
      <c r="O14" s="18">
        <f>VLOOKUP(N14,'Net_Schedule &amp; Net_Actual'!$A$1:$C$2107,2,0)</f>
        <v>14845.145</v>
      </c>
      <c r="P14" s="18">
        <f>VLOOKUP(N14,'Net_Schedule &amp; Net_Actual'!$A$1:$C$2107,3,0)</f>
        <v>14555.344999999999</v>
      </c>
      <c r="Q14" s="19">
        <f>[5]Summary!$E8</f>
        <v>31299.840000000062</v>
      </c>
      <c r="R14" s="19">
        <f t="shared" si="4"/>
        <v>5280.0000000000109</v>
      </c>
      <c r="S14" s="19">
        <f t="shared" si="5"/>
        <v>220.00000000000045</v>
      </c>
      <c r="T14" s="19">
        <f t="shared" si="6"/>
        <v>4590.6432000000095</v>
      </c>
      <c r="U14" s="19">
        <f>[5]Summary!$F8</f>
        <v>2310.8824999999988</v>
      </c>
      <c r="V14" s="52">
        <f t="shared" si="7"/>
        <v>2033.576599999999</v>
      </c>
      <c r="X14" s="16">
        <v>5</v>
      </c>
      <c r="Y14" s="17">
        <f t="shared" si="50"/>
        <v>43987</v>
      </c>
      <c r="Z14" s="18">
        <f>VLOOKUP(Y14,'Net_Schedule &amp; Net_Actual'!$A$1:$C$2107,2,0)</f>
        <v>31296.026999999998</v>
      </c>
      <c r="AA14" s="18">
        <f>VLOOKUP(Y14,'Net_Schedule &amp; Net_Actual'!$A$1:$C$2107,3,0)</f>
        <v>31145.381000000001</v>
      </c>
      <c r="AB14" s="19">
        <f>[5]Summary!$G8</f>
        <v>31299.840000000062</v>
      </c>
      <c r="AC14" s="19">
        <f t="shared" si="8"/>
        <v>5280.0000000000109</v>
      </c>
      <c r="AD14" s="19">
        <f t="shared" si="9"/>
        <v>220.00000000000045</v>
      </c>
      <c r="AE14" s="19">
        <f t="shared" si="10"/>
        <v>4590.6432000000095</v>
      </c>
      <c r="AF14" s="19">
        <f>[5]Summary!$H8</f>
        <v>5215.4400000000032</v>
      </c>
      <c r="AG14" s="52">
        <f t="shared" si="11"/>
        <v>4589.5872000000027</v>
      </c>
      <c r="AI14" s="16">
        <v>5</v>
      </c>
      <c r="AJ14" s="17">
        <f t="shared" si="51"/>
        <v>44017</v>
      </c>
      <c r="AK14" s="18">
        <f>VLOOKUP(AJ14,'Net_Schedule &amp; Net_Actual'!$A$1:$C$2107,2,0)</f>
        <v>30746.142</v>
      </c>
      <c r="AL14" s="18">
        <f>VLOOKUP(AJ14,'Net_Schedule &amp; Net_Actual'!$A$1:$C$2107,3,0)</f>
        <v>30644.945</v>
      </c>
      <c r="AM14" s="19">
        <f>[5]Summary!$I8</f>
        <v>31299.840000000062</v>
      </c>
      <c r="AN14" s="19">
        <f t="shared" si="12"/>
        <v>5280.0000000000109</v>
      </c>
      <c r="AO14" s="19">
        <f t="shared" si="13"/>
        <v>220.00000000000045</v>
      </c>
      <c r="AP14" s="19">
        <f t="shared" si="14"/>
        <v>4590.6432000000095</v>
      </c>
      <c r="AQ14" s="19">
        <f>[5]Summary!$J8</f>
        <v>5215.9200000000083</v>
      </c>
      <c r="AR14" s="52">
        <f t="shared" si="15"/>
        <v>4590.0096000000076</v>
      </c>
      <c r="AT14" s="16">
        <v>5</v>
      </c>
      <c r="AU14" s="17">
        <f t="shared" si="52"/>
        <v>44048</v>
      </c>
      <c r="AV14" s="18">
        <f>VLOOKUP(AU14,'Net_Schedule &amp; Net_Actual'!$A$1:$C$2107,2,0)</f>
        <v>29602.473999999998</v>
      </c>
      <c r="AW14" s="18">
        <f>VLOOKUP(AU14,'Net_Schedule &amp; Net_Actual'!$A$1:$C$2107,3,0)</f>
        <v>29644.726999999999</v>
      </c>
      <c r="AX14" s="19">
        <f>[5]Summary!$K8</f>
        <v>31299.840000000062</v>
      </c>
      <c r="AY14" s="19">
        <f t="shared" si="16"/>
        <v>5280.0000000000109</v>
      </c>
      <c r="AZ14" s="19">
        <f t="shared" si="17"/>
        <v>220.00000000000045</v>
      </c>
      <c r="BA14" s="19">
        <f t="shared" si="18"/>
        <v>4590.6432000000095</v>
      </c>
      <c r="BB14" s="19">
        <f>[5]Summary!$L8</f>
        <v>4936.2600000000075</v>
      </c>
      <c r="BC14" s="52">
        <f t="shared" si="19"/>
        <v>4343.9088000000065</v>
      </c>
      <c r="BE14" s="16">
        <v>5</v>
      </c>
      <c r="BF14" s="17">
        <f t="shared" si="53"/>
        <v>44079</v>
      </c>
      <c r="BG14" s="18">
        <f>VLOOKUP(BF14,'Net_Schedule &amp; Net_Actual'!$A$1:$C$2107,2,0)</f>
        <v>29549.152999999998</v>
      </c>
      <c r="BH14" s="18">
        <f>VLOOKUP(BF14,'Net_Schedule &amp; Net_Actual'!$A$1:$C$2107,3,0)</f>
        <v>29463.272000000001</v>
      </c>
      <c r="BI14" s="19">
        <f>[5]Summary!$M8</f>
        <v>31299.840000000062</v>
      </c>
      <c r="BJ14" s="19">
        <f t="shared" si="20"/>
        <v>5280.0000000000109</v>
      </c>
      <c r="BK14" s="19">
        <f t="shared" si="21"/>
        <v>220.00000000000045</v>
      </c>
      <c r="BL14" s="19">
        <f t="shared" si="22"/>
        <v>4590.6432000000095</v>
      </c>
      <c r="BM14" s="19">
        <f>[5]Summary!$N8</f>
        <v>4925.4450000000043</v>
      </c>
      <c r="BN14" s="52">
        <f t="shared" si="23"/>
        <v>4334.3916000000036</v>
      </c>
      <c r="BP14" s="16">
        <v>5</v>
      </c>
      <c r="BQ14" s="17">
        <f t="shared" si="54"/>
        <v>44109</v>
      </c>
      <c r="BR14" s="18">
        <f>VLOOKUP(BQ14,'Net_Schedule &amp; Net_Actual'!$A$1:$C$2107,2,0)</f>
        <v>28071.35</v>
      </c>
      <c r="BS14" s="18">
        <f>VLOOKUP(BQ14,'Net_Schedule &amp; Net_Actual'!$A$1:$C$2107,3,0)</f>
        <v>28848.580999999998</v>
      </c>
      <c r="BT14" s="19">
        <f>[5]Summary!$O8</f>
        <v>31299.840000000062</v>
      </c>
      <c r="BU14" s="19">
        <f t="shared" si="24"/>
        <v>5280.0000000000109</v>
      </c>
      <c r="BV14" s="19">
        <f t="shared" si="25"/>
        <v>220.00000000000045</v>
      </c>
      <c r="BW14" s="19">
        <f t="shared" si="26"/>
        <v>4590.6432000000095</v>
      </c>
      <c r="BX14" s="19">
        <f>[5]Summary!$P8</f>
        <v>4392.9300000000021</v>
      </c>
      <c r="BY14" s="52">
        <f t="shared" si="27"/>
        <v>3865.778400000002</v>
      </c>
      <c r="CA14" s="16">
        <v>5</v>
      </c>
      <c r="CB14" s="17">
        <f t="shared" si="55"/>
        <v>44140</v>
      </c>
      <c r="CC14" s="18">
        <f>VLOOKUP(CB14,'Net_Schedule &amp; Net_Actual'!$A$1:$C$2107,2,0)</f>
        <v>13452.25</v>
      </c>
      <c r="CD14" s="18">
        <f>VLOOKUP(CB14,'Net_Schedule &amp; Net_Actual'!$A$1:$C$2107,3,0)</f>
        <v>13257.308999999999</v>
      </c>
      <c r="CE14" s="19">
        <f>[5]Summary!$Q8</f>
        <v>31299.840000000062</v>
      </c>
      <c r="CF14" s="19">
        <f t="shared" si="28"/>
        <v>5280.0000000000109</v>
      </c>
      <c r="CG14" s="19">
        <f t="shared" si="29"/>
        <v>220.00000000000045</v>
      </c>
      <c r="CH14" s="19">
        <f t="shared" si="30"/>
        <v>4590.6432000000095</v>
      </c>
      <c r="CI14" s="19">
        <f>[5]Summary!$R8</f>
        <v>2005.0425</v>
      </c>
      <c r="CJ14" s="52">
        <f t="shared" si="31"/>
        <v>1764.4374</v>
      </c>
      <c r="CL14" s="16">
        <v>5</v>
      </c>
      <c r="CM14" s="17">
        <f t="shared" si="56"/>
        <v>44170</v>
      </c>
      <c r="CN14" s="18">
        <f>VLOOKUP(CM14,'Net_Schedule &amp; Net_Actual'!$A$1:$C$2107,2,0)</f>
        <v>7495</v>
      </c>
      <c r="CO14" s="18">
        <f>VLOOKUP(CM14,'Net_Schedule &amp; Net_Actual'!$A$1:$C$2107,3,0)</f>
        <v>7351.491</v>
      </c>
      <c r="CP14" s="19">
        <f>[5]Summary!$S8</f>
        <v>26083.200000000044</v>
      </c>
      <c r="CQ14" s="19">
        <f t="shared" si="32"/>
        <v>4400.0000000000082</v>
      </c>
      <c r="CR14" s="19">
        <f t="shared" si="33"/>
        <v>183.33333333333368</v>
      </c>
      <c r="CS14" s="19">
        <f t="shared" si="34"/>
        <v>3825.5360000000069</v>
      </c>
      <c r="CT14" s="19">
        <f>[5]Summary!$T8</f>
        <v>1249.1825000000001</v>
      </c>
      <c r="CU14" s="52">
        <f t="shared" si="35"/>
        <v>1099.2806</v>
      </c>
      <c r="CW14" s="16">
        <v>5</v>
      </c>
      <c r="CX14" s="17">
        <f t="shared" si="57"/>
        <v>44201</v>
      </c>
      <c r="CY14" s="18">
        <f>VLOOKUP(CX14,'Net_Schedule &amp; Net_Actual'!$A$1:$C$2107,2,0)</f>
        <v>5702</v>
      </c>
      <c r="CZ14" s="18">
        <f>VLOOKUP(CX14,'Net_Schedule &amp; Net_Actual'!$A$1:$C$2107,3,0)</f>
        <v>5649.2359999999999</v>
      </c>
      <c r="DA14" s="19">
        <f>[5]Summary!$U8</f>
        <v>26083.200000000044</v>
      </c>
      <c r="DB14" s="19">
        <f t="shared" si="36"/>
        <v>4400.0000000000082</v>
      </c>
      <c r="DC14" s="19">
        <f t="shared" si="37"/>
        <v>183.33333333333368</v>
      </c>
      <c r="DD14" s="19">
        <f t="shared" si="38"/>
        <v>3825.5360000000069</v>
      </c>
      <c r="DE14" s="19">
        <f>[5]Summary!$V8</f>
        <v>950.34500000000014</v>
      </c>
      <c r="DF14" s="52">
        <f t="shared" si="39"/>
        <v>836.30360000000007</v>
      </c>
      <c r="DH14" s="16">
        <v>5</v>
      </c>
      <c r="DI14" s="17">
        <f t="shared" si="58"/>
        <v>44232</v>
      </c>
      <c r="DJ14" s="18">
        <f>VLOOKUP(DI14,'Net_Schedule &amp; Net_Actual'!$A$1:$C$2107,2,0)</f>
        <v>4847.1149999999998</v>
      </c>
      <c r="DK14" s="18">
        <f>VLOOKUP(DI14,'Net_Schedule &amp; Net_Actual'!$A$1:$C$2107,3,0)</f>
        <v>4700.2179999999998</v>
      </c>
      <c r="DL14" s="19">
        <f>[5]Summary!$W8</f>
        <v>26083.200000000044</v>
      </c>
      <c r="DM14" s="19">
        <f t="shared" si="40"/>
        <v>4400.0000000000082</v>
      </c>
      <c r="DN14" s="19">
        <f t="shared" si="41"/>
        <v>183.33333333333368</v>
      </c>
      <c r="DO14" s="19">
        <f t="shared" si="42"/>
        <v>3825.5360000000069</v>
      </c>
      <c r="DP14" s="19">
        <f>[5]Summary!$X8</f>
        <v>757.33750000000009</v>
      </c>
      <c r="DQ14" s="52">
        <f t="shared" si="43"/>
        <v>666.45700000000011</v>
      </c>
      <c r="DS14" s="16">
        <v>5</v>
      </c>
      <c r="DT14" s="17">
        <f t="shared" si="59"/>
        <v>44260</v>
      </c>
      <c r="DU14" s="18">
        <f>VLOOKUP(DT14,'Net_Schedule &amp; Net_Actual'!$A$1:$C$2107,2,0)</f>
        <v>4567.0450000000001</v>
      </c>
      <c r="DV14" s="18">
        <f>VLOOKUP(DT14,'Net_Schedule &amp; Net_Actual'!$A$1:$C$2107,3,0)</f>
        <v>4487.3450000000003</v>
      </c>
      <c r="DW14" s="19">
        <f>[5]Summary!$Y8</f>
        <v>31299.840000000062</v>
      </c>
      <c r="DX14" s="19">
        <f t="shared" si="44"/>
        <v>5280.0000000000109</v>
      </c>
      <c r="DY14" s="19">
        <f t="shared" si="45"/>
        <v>220.00000000000045</v>
      </c>
      <c r="DZ14" s="19">
        <f t="shared" si="46"/>
        <v>4590.6432000000095</v>
      </c>
      <c r="EA14" s="19">
        <f>[5]Summary!$Z8</f>
        <v>761.39749999999992</v>
      </c>
      <c r="EB14" s="52">
        <f t="shared" si="47"/>
        <v>670.02979999999991</v>
      </c>
    </row>
    <row r="15" spans="2:132" s="15" customFormat="1" ht="15.95" customHeight="1" x14ac:dyDescent="0.2">
      <c r="B15" s="16">
        <v>6</v>
      </c>
      <c r="C15" s="17">
        <f t="shared" si="48"/>
        <v>43927</v>
      </c>
      <c r="D15" s="18">
        <f>VLOOKUP(C15,'Net_Schedule &amp; Net_Actual'!$A$1:$C$2107,2,0)</f>
        <v>8114.125</v>
      </c>
      <c r="E15" s="18">
        <f>VLOOKUP(C15,'Net_Schedule &amp; Net_Actual'!$A$1:$C$2107,3,0)</f>
        <v>8029.6</v>
      </c>
      <c r="F15" s="19">
        <f>[5]Summary!$C9</f>
        <v>31299.840000000062</v>
      </c>
      <c r="G15" s="19">
        <f t="shared" si="0"/>
        <v>5280.0000000000109</v>
      </c>
      <c r="H15" s="19">
        <f t="shared" si="1"/>
        <v>220.00000000000045</v>
      </c>
      <c r="I15" s="19">
        <f t="shared" si="2"/>
        <v>4590.6432000000095</v>
      </c>
      <c r="J15" s="19">
        <f>[5]Summary!$D9</f>
        <v>1398.0524999999996</v>
      </c>
      <c r="K15" s="52">
        <f t="shared" si="3"/>
        <v>1230.2861999999996</v>
      </c>
      <c r="M15" s="16">
        <v>6</v>
      </c>
      <c r="N15" s="17">
        <f t="shared" si="49"/>
        <v>43957</v>
      </c>
      <c r="O15" s="18">
        <f>VLOOKUP(N15,'Net_Schedule &amp; Net_Actual'!$A$1:$C$2107,2,0)</f>
        <v>14765.791999999999</v>
      </c>
      <c r="P15" s="18">
        <f>VLOOKUP(N15,'Net_Schedule &amp; Net_Actual'!$A$1:$C$2107,3,0)</f>
        <v>14122.835999999999</v>
      </c>
      <c r="Q15" s="19">
        <f>[5]Summary!$E9</f>
        <v>31299.840000000062</v>
      </c>
      <c r="R15" s="19">
        <f t="shared" si="4"/>
        <v>5280.0000000000109</v>
      </c>
      <c r="S15" s="19">
        <f t="shared" si="5"/>
        <v>220.00000000000045</v>
      </c>
      <c r="T15" s="19">
        <f t="shared" si="6"/>
        <v>4590.6432000000095</v>
      </c>
      <c r="U15" s="19">
        <f>[5]Summary!$F9</f>
        <v>2460.7249999999995</v>
      </c>
      <c r="V15" s="52">
        <f t="shared" si="7"/>
        <v>2165.4379999999996</v>
      </c>
      <c r="X15" s="16">
        <v>6</v>
      </c>
      <c r="Y15" s="17">
        <f t="shared" si="50"/>
        <v>43988</v>
      </c>
      <c r="Z15" s="18">
        <f>VLOOKUP(Y15,'Net_Schedule &amp; Net_Actual'!$A$1:$C$2107,2,0)</f>
        <v>31291.202000000001</v>
      </c>
      <c r="AA15" s="18">
        <f>VLOOKUP(Y15,'Net_Schedule &amp; Net_Actual'!$A$1:$C$2107,3,0)</f>
        <v>31204.072</v>
      </c>
      <c r="AB15" s="19">
        <f>[5]Summary!$G9</f>
        <v>31299.840000000062</v>
      </c>
      <c r="AC15" s="19">
        <f t="shared" si="8"/>
        <v>5280.0000000000109</v>
      </c>
      <c r="AD15" s="19">
        <f t="shared" si="9"/>
        <v>220.00000000000045</v>
      </c>
      <c r="AE15" s="19">
        <f t="shared" si="10"/>
        <v>4590.6432000000095</v>
      </c>
      <c r="AF15" s="19">
        <f>[5]Summary!$H9</f>
        <v>5215.4400000000032</v>
      </c>
      <c r="AG15" s="52">
        <f t="shared" si="11"/>
        <v>4589.5872000000027</v>
      </c>
      <c r="AI15" s="16">
        <v>6</v>
      </c>
      <c r="AJ15" s="17">
        <f t="shared" si="51"/>
        <v>44018</v>
      </c>
      <c r="AK15" s="18">
        <f>VLOOKUP(AJ15,'Net_Schedule &amp; Net_Actual'!$A$1:$C$2107,2,0)</f>
        <v>30998.873</v>
      </c>
      <c r="AL15" s="18">
        <f>VLOOKUP(AJ15,'Net_Schedule &amp; Net_Actual'!$A$1:$C$2107,3,0)</f>
        <v>30685.817999999999</v>
      </c>
      <c r="AM15" s="19">
        <f>[5]Summary!$I9</f>
        <v>31299.840000000062</v>
      </c>
      <c r="AN15" s="19">
        <f t="shared" si="12"/>
        <v>5280.0000000000109</v>
      </c>
      <c r="AO15" s="19">
        <f t="shared" si="13"/>
        <v>220.00000000000045</v>
      </c>
      <c r="AP15" s="19">
        <f t="shared" si="14"/>
        <v>4590.6432000000095</v>
      </c>
      <c r="AQ15" s="19">
        <f>[5]Summary!$J9</f>
        <v>5215.9200000000083</v>
      </c>
      <c r="AR15" s="52">
        <f t="shared" si="15"/>
        <v>4590.0096000000076</v>
      </c>
      <c r="AT15" s="16">
        <v>6</v>
      </c>
      <c r="AU15" s="17">
        <f t="shared" si="52"/>
        <v>44049</v>
      </c>
      <c r="AV15" s="18">
        <f>VLOOKUP(AU15,'Net_Schedule &amp; Net_Actual'!$A$1:$C$2107,2,0)</f>
        <v>29478.146000000001</v>
      </c>
      <c r="AW15" s="18">
        <f>VLOOKUP(AU15,'Net_Schedule &amp; Net_Actual'!$A$1:$C$2107,3,0)</f>
        <v>29134.835999999999</v>
      </c>
      <c r="AX15" s="19">
        <f>[5]Summary!$K9</f>
        <v>31299.840000000062</v>
      </c>
      <c r="AY15" s="19">
        <f t="shared" si="16"/>
        <v>5280.0000000000109</v>
      </c>
      <c r="AZ15" s="19">
        <f t="shared" si="17"/>
        <v>220.00000000000045</v>
      </c>
      <c r="BA15" s="19">
        <f t="shared" si="18"/>
        <v>4590.6432000000095</v>
      </c>
      <c r="BB15" s="19">
        <f>[5]Summary!$L9</f>
        <v>4936.2600000000075</v>
      </c>
      <c r="BC15" s="52">
        <f t="shared" si="19"/>
        <v>4343.9088000000065</v>
      </c>
      <c r="BE15" s="16">
        <v>6</v>
      </c>
      <c r="BF15" s="17">
        <f t="shared" si="53"/>
        <v>44080</v>
      </c>
      <c r="BG15" s="18">
        <f>VLOOKUP(BF15,'Net_Schedule &amp; Net_Actual'!$A$1:$C$2107,2,0)</f>
        <v>29865.653999999999</v>
      </c>
      <c r="BH15" s="18">
        <f>VLOOKUP(BF15,'Net_Schedule &amp; Net_Actual'!$A$1:$C$2107,3,0)</f>
        <v>29858.327000000001</v>
      </c>
      <c r="BI15" s="19">
        <f>[5]Summary!$M9</f>
        <v>31299.840000000062</v>
      </c>
      <c r="BJ15" s="19">
        <f t="shared" si="20"/>
        <v>5280.0000000000109</v>
      </c>
      <c r="BK15" s="19">
        <f t="shared" si="21"/>
        <v>220.00000000000045</v>
      </c>
      <c r="BL15" s="19">
        <f t="shared" si="22"/>
        <v>4590.6432000000095</v>
      </c>
      <c r="BM15" s="19">
        <f>[5]Summary!$N9</f>
        <v>4979.7600000000039</v>
      </c>
      <c r="BN15" s="52">
        <f t="shared" si="23"/>
        <v>4382.1888000000035</v>
      </c>
      <c r="BP15" s="16">
        <v>6</v>
      </c>
      <c r="BQ15" s="17">
        <f t="shared" si="54"/>
        <v>44110</v>
      </c>
      <c r="BR15" s="18">
        <f>VLOOKUP(BQ15,'Net_Schedule &amp; Net_Actual'!$A$1:$C$2107,2,0)</f>
        <v>30323.42</v>
      </c>
      <c r="BS15" s="18">
        <f>VLOOKUP(BQ15,'Net_Schedule &amp; Net_Actual'!$A$1:$C$2107,3,0)</f>
        <v>30357.599999999999</v>
      </c>
      <c r="BT15" s="19">
        <f>[5]Summary!$O9</f>
        <v>31299.840000000062</v>
      </c>
      <c r="BU15" s="19">
        <f t="shared" si="24"/>
        <v>5280.0000000000109</v>
      </c>
      <c r="BV15" s="19">
        <f t="shared" si="25"/>
        <v>220.00000000000045</v>
      </c>
      <c r="BW15" s="19">
        <f t="shared" si="26"/>
        <v>4590.6432000000095</v>
      </c>
      <c r="BX15" s="19">
        <f>[5]Summary!$P9</f>
        <v>5053.1999999999907</v>
      </c>
      <c r="BY15" s="52">
        <f t="shared" si="27"/>
        <v>4446.8159999999916</v>
      </c>
      <c r="CA15" s="16">
        <v>6</v>
      </c>
      <c r="CB15" s="17">
        <f t="shared" si="55"/>
        <v>44141</v>
      </c>
      <c r="CC15" s="18">
        <f>VLOOKUP(CB15,'Net_Schedule &amp; Net_Actual'!$A$1:$C$2107,2,0)</f>
        <v>11986.34</v>
      </c>
      <c r="CD15" s="18">
        <f>VLOOKUP(CB15,'Net_Schedule &amp; Net_Actual'!$A$1:$C$2107,3,0)</f>
        <v>11728.145</v>
      </c>
      <c r="CE15" s="19">
        <f>[5]Summary!$Q9</f>
        <v>31299.840000000062</v>
      </c>
      <c r="CF15" s="19">
        <f t="shared" si="28"/>
        <v>5280.0000000000109</v>
      </c>
      <c r="CG15" s="19">
        <f t="shared" si="29"/>
        <v>220.00000000000045</v>
      </c>
      <c r="CH15" s="19">
        <f t="shared" si="30"/>
        <v>4590.6432000000095</v>
      </c>
      <c r="CI15" s="19">
        <f>[5]Summary!$R9</f>
        <v>2000.2925</v>
      </c>
      <c r="CJ15" s="52">
        <f t="shared" si="31"/>
        <v>1760.2574</v>
      </c>
      <c r="CL15" s="16">
        <v>6</v>
      </c>
      <c r="CM15" s="17">
        <f t="shared" si="56"/>
        <v>44171</v>
      </c>
      <c r="CN15" s="18">
        <f>VLOOKUP(CM15,'Net_Schedule &amp; Net_Actual'!$A$1:$C$2107,2,0)</f>
        <v>7198.84</v>
      </c>
      <c r="CO15" s="18">
        <f>VLOOKUP(CM15,'Net_Schedule &amp; Net_Actual'!$A$1:$C$2107,3,0)</f>
        <v>6889.7449999999999</v>
      </c>
      <c r="CP15" s="19">
        <f>[5]Summary!$S9</f>
        <v>26083.200000000044</v>
      </c>
      <c r="CQ15" s="19">
        <f t="shared" si="32"/>
        <v>4400.0000000000082</v>
      </c>
      <c r="CR15" s="19">
        <f t="shared" si="33"/>
        <v>183.33333333333368</v>
      </c>
      <c r="CS15" s="19">
        <f t="shared" si="34"/>
        <v>3825.5360000000069</v>
      </c>
      <c r="CT15" s="19">
        <f>[5]Summary!$T9</f>
        <v>1202.9325000000001</v>
      </c>
      <c r="CU15" s="52">
        <f t="shared" si="35"/>
        <v>1058.5806</v>
      </c>
      <c r="CW15" s="16">
        <v>6</v>
      </c>
      <c r="CX15" s="17">
        <f t="shared" si="57"/>
        <v>44202</v>
      </c>
      <c r="CY15" s="18">
        <f>VLOOKUP(CX15,'Net_Schedule &amp; Net_Actual'!$A$1:$C$2107,2,0)</f>
        <v>6019.518</v>
      </c>
      <c r="CZ15" s="18">
        <f>VLOOKUP(CX15,'Net_Schedule &amp; Net_Actual'!$A$1:$C$2107,3,0)</f>
        <v>5915.491</v>
      </c>
      <c r="DA15" s="19">
        <f>[5]Summary!$U9</f>
        <v>26083.200000000044</v>
      </c>
      <c r="DB15" s="19">
        <f t="shared" si="36"/>
        <v>4400.0000000000082</v>
      </c>
      <c r="DC15" s="19">
        <f t="shared" si="37"/>
        <v>183.33333333333368</v>
      </c>
      <c r="DD15" s="19">
        <f t="shared" si="38"/>
        <v>3825.5360000000069</v>
      </c>
      <c r="DE15" s="19">
        <f>[5]Summary!$V9</f>
        <v>1004.3025000000001</v>
      </c>
      <c r="DF15" s="52">
        <f t="shared" si="39"/>
        <v>883.78620000000012</v>
      </c>
      <c r="DH15" s="16">
        <v>6</v>
      </c>
      <c r="DI15" s="17">
        <f t="shared" si="58"/>
        <v>44233</v>
      </c>
      <c r="DJ15" s="18">
        <f>VLOOKUP(DI15,'Net_Schedule &amp; Net_Actual'!$A$1:$C$2107,2,0)</f>
        <v>4582.7179999999998</v>
      </c>
      <c r="DK15" s="18">
        <f>VLOOKUP(DI15,'Net_Schedule &amp; Net_Actual'!$A$1:$C$2107,3,0)</f>
        <v>4457.7449999999999</v>
      </c>
      <c r="DL15" s="19">
        <f>[5]Summary!$W9</f>
        <v>26083.200000000044</v>
      </c>
      <c r="DM15" s="19">
        <f t="shared" si="40"/>
        <v>4400.0000000000082</v>
      </c>
      <c r="DN15" s="19">
        <f t="shared" si="41"/>
        <v>183.33333333333368</v>
      </c>
      <c r="DO15" s="19">
        <f t="shared" si="42"/>
        <v>3825.5360000000069</v>
      </c>
      <c r="DP15" s="19">
        <f>[5]Summary!$X9</f>
        <v>766.75500000000011</v>
      </c>
      <c r="DQ15" s="52">
        <f t="shared" si="43"/>
        <v>674.74440000000016</v>
      </c>
      <c r="DS15" s="16">
        <v>6</v>
      </c>
      <c r="DT15" s="17">
        <f t="shared" si="59"/>
        <v>44261</v>
      </c>
      <c r="DU15" s="18">
        <f>VLOOKUP(DT15,'Net_Schedule &amp; Net_Actual'!$A$1:$C$2107,2,0)</f>
        <v>4857.25</v>
      </c>
      <c r="DV15" s="18">
        <f>VLOOKUP(DT15,'Net_Schedule &amp; Net_Actual'!$A$1:$C$2107,3,0)</f>
        <v>4673.7449999999999</v>
      </c>
      <c r="DW15" s="19">
        <f>[5]Summary!$Y9</f>
        <v>31299.840000000062</v>
      </c>
      <c r="DX15" s="19">
        <f t="shared" si="44"/>
        <v>5280.0000000000109</v>
      </c>
      <c r="DY15" s="19">
        <f t="shared" si="45"/>
        <v>220.00000000000045</v>
      </c>
      <c r="DZ15" s="19">
        <f t="shared" si="46"/>
        <v>4590.6432000000095</v>
      </c>
      <c r="EA15" s="19">
        <f>[5]Summary!$Z9</f>
        <v>809.53750000000002</v>
      </c>
      <c r="EB15" s="52">
        <f t="shared" si="47"/>
        <v>712.39300000000003</v>
      </c>
    </row>
    <row r="16" spans="2:132" s="15" customFormat="1" ht="15.95" customHeight="1" x14ac:dyDescent="0.2">
      <c r="B16" s="16">
        <v>7</v>
      </c>
      <c r="C16" s="17">
        <f t="shared" si="48"/>
        <v>43928</v>
      </c>
      <c r="D16" s="18">
        <f>VLOOKUP(C16,'Net_Schedule &amp; Net_Actual'!$A$1:$C$2107,2,0)</f>
        <v>7092.4480000000003</v>
      </c>
      <c r="E16" s="18">
        <f>VLOOKUP(C16,'Net_Schedule &amp; Net_Actual'!$A$1:$C$2107,3,0)</f>
        <v>7065.018</v>
      </c>
      <c r="F16" s="19">
        <f>[5]Summary!$C10</f>
        <v>31299.840000000062</v>
      </c>
      <c r="G16" s="19">
        <f t="shared" si="0"/>
        <v>5280.0000000000109</v>
      </c>
      <c r="H16" s="19">
        <f t="shared" si="1"/>
        <v>220.00000000000045</v>
      </c>
      <c r="I16" s="19">
        <f t="shared" si="2"/>
        <v>4590.6432000000095</v>
      </c>
      <c r="J16" s="19">
        <f>[5]Summary!$D10</f>
        <v>1282.5475000000001</v>
      </c>
      <c r="K16" s="52">
        <f t="shared" si="3"/>
        <v>1128.6418000000001</v>
      </c>
      <c r="M16" s="16">
        <v>7</v>
      </c>
      <c r="N16" s="17">
        <f t="shared" si="49"/>
        <v>43958</v>
      </c>
      <c r="O16" s="18">
        <f>VLOOKUP(N16,'Net_Schedule &amp; Net_Actual'!$A$1:$C$2107,2,0)</f>
        <v>14312.508</v>
      </c>
      <c r="P16" s="18">
        <f>VLOOKUP(N16,'Net_Schedule &amp; Net_Actual'!$A$1:$C$2107,3,0)</f>
        <v>14038.835999999999</v>
      </c>
      <c r="Q16" s="19">
        <f>[5]Summary!$E10</f>
        <v>31299.840000000062</v>
      </c>
      <c r="R16" s="19">
        <f t="shared" si="4"/>
        <v>5280.0000000000109</v>
      </c>
      <c r="S16" s="19">
        <f t="shared" si="5"/>
        <v>220.00000000000045</v>
      </c>
      <c r="T16" s="19">
        <f t="shared" si="6"/>
        <v>4590.6432000000095</v>
      </c>
      <c r="U16" s="19">
        <f>[5]Summary!$F10</f>
        <v>2559.4549999999981</v>
      </c>
      <c r="V16" s="52">
        <f t="shared" si="7"/>
        <v>2252.3203999999982</v>
      </c>
      <c r="X16" s="16">
        <v>7</v>
      </c>
      <c r="Y16" s="17">
        <f t="shared" si="50"/>
        <v>43989</v>
      </c>
      <c r="Z16" s="18">
        <f>VLOOKUP(Y16,'Net_Schedule &amp; Net_Actual'!$A$1:$C$2107,2,0)</f>
        <v>31287.964</v>
      </c>
      <c r="AA16" s="18">
        <f>VLOOKUP(Y16,'Net_Schedule &amp; Net_Actual'!$A$1:$C$2107,3,0)</f>
        <v>31161.963</v>
      </c>
      <c r="AB16" s="19">
        <f>[5]Summary!$G10</f>
        <v>31299.840000000062</v>
      </c>
      <c r="AC16" s="19">
        <f t="shared" si="8"/>
        <v>5280.0000000000109</v>
      </c>
      <c r="AD16" s="19">
        <f t="shared" si="9"/>
        <v>220.00000000000045</v>
      </c>
      <c r="AE16" s="19">
        <f t="shared" si="10"/>
        <v>4590.6432000000095</v>
      </c>
      <c r="AF16" s="19">
        <f>[5]Summary!$H10</f>
        <v>5215.4400000000032</v>
      </c>
      <c r="AG16" s="52">
        <f t="shared" si="11"/>
        <v>4589.5872000000027</v>
      </c>
      <c r="AI16" s="16">
        <v>7</v>
      </c>
      <c r="AJ16" s="17">
        <f t="shared" si="51"/>
        <v>44019</v>
      </c>
      <c r="AK16" s="18">
        <f>VLOOKUP(AJ16,'Net_Schedule &amp; Net_Actual'!$A$1:$C$2107,2,0)</f>
        <v>31295.083999999999</v>
      </c>
      <c r="AL16" s="18">
        <f>VLOOKUP(AJ16,'Net_Schedule &amp; Net_Actual'!$A$1:$C$2107,3,0)</f>
        <v>31312.945</v>
      </c>
      <c r="AM16" s="19">
        <f>[5]Summary!$I10</f>
        <v>31299.840000000062</v>
      </c>
      <c r="AN16" s="19">
        <f t="shared" si="12"/>
        <v>5280.0000000000109</v>
      </c>
      <c r="AO16" s="19">
        <f t="shared" si="13"/>
        <v>220.00000000000045</v>
      </c>
      <c r="AP16" s="19">
        <f t="shared" si="14"/>
        <v>4590.6432000000095</v>
      </c>
      <c r="AQ16" s="19">
        <f>[5]Summary!$J10</f>
        <v>5215.9200000000083</v>
      </c>
      <c r="AR16" s="52">
        <f t="shared" si="15"/>
        <v>4590.0096000000076</v>
      </c>
      <c r="AT16" s="16">
        <v>7</v>
      </c>
      <c r="AU16" s="17">
        <f t="shared" si="52"/>
        <v>44050</v>
      </c>
      <c r="AV16" s="18">
        <f>VLOOKUP(AU16,'Net_Schedule &amp; Net_Actual'!$A$1:$C$2107,2,0)</f>
        <v>29617.011999999999</v>
      </c>
      <c r="AW16" s="18">
        <f>VLOOKUP(AU16,'Net_Schedule &amp; Net_Actual'!$A$1:$C$2107,3,0)</f>
        <v>29705.454000000002</v>
      </c>
      <c r="AX16" s="19">
        <f>[5]Summary!$K10</f>
        <v>31299.840000000062</v>
      </c>
      <c r="AY16" s="19">
        <f t="shared" si="16"/>
        <v>5280.0000000000109</v>
      </c>
      <c r="AZ16" s="19">
        <f t="shared" si="17"/>
        <v>220.00000000000045</v>
      </c>
      <c r="BA16" s="19">
        <f t="shared" si="18"/>
        <v>4590.6432000000095</v>
      </c>
      <c r="BB16" s="19">
        <f>[5]Summary!$L10</f>
        <v>4936.2600000000075</v>
      </c>
      <c r="BC16" s="52">
        <f t="shared" si="19"/>
        <v>4343.9088000000065</v>
      </c>
      <c r="BE16" s="16">
        <v>7</v>
      </c>
      <c r="BF16" s="17">
        <f t="shared" si="53"/>
        <v>44081</v>
      </c>
      <c r="BG16" s="18">
        <f>VLOOKUP(BF16,'Net_Schedule &amp; Net_Actual'!$A$1:$C$2107,2,0)</f>
        <v>29877.824000000001</v>
      </c>
      <c r="BH16" s="18">
        <f>VLOOKUP(BF16,'Net_Schedule &amp; Net_Actual'!$A$1:$C$2107,3,0)</f>
        <v>29929.817999999999</v>
      </c>
      <c r="BI16" s="19">
        <f>[5]Summary!$M10</f>
        <v>31299.840000000062</v>
      </c>
      <c r="BJ16" s="19">
        <f t="shared" si="20"/>
        <v>5280.0000000000109</v>
      </c>
      <c r="BK16" s="19">
        <f t="shared" si="21"/>
        <v>220.00000000000045</v>
      </c>
      <c r="BL16" s="19">
        <f t="shared" si="22"/>
        <v>4590.6432000000095</v>
      </c>
      <c r="BM16" s="19">
        <f>[5]Summary!$N10</f>
        <v>4979.7600000000039</v>
      </c>
      <c r="BN16" s="52">
        <f t="shared" si="23"/>
        <v>4382.1888000000035</v>
      </c>
      <c r="BP16" s="16">
        <v>7</v>
      </c>
      <c r="BQ16" s="17">
        <f t="shared" si="54"/>
        <v>44111</v>
      </c>
      <c r="BR16" s="18">
        <f>VLOOKUP(BQ16,'Net_Schedule &amp; Net_Actual'!$A$1:$C$2107,2,0)</f>
        <v>29858.052</v>
      </c>
      <c r="BS16" s="18">
        <f>VLOOKUP(BQ16,'Net_Schedule &amp; Net_Actual'!$A$1:$C$2107,3,0)</f>
        <v>29745.744999999999</v>
      </c>
      <c r="BT16" s="19">
        <f>[5]Summary!$O10</f>
        <v>31299.840000000062</v>
      </c>
      <c r="BU16" s="19">
        <f t="shared" si="24"/>
        <v>5280.0000000000109</v>
      </c>
      <c r="BV16" s="19">
        <f t="shared" si="25"/>
        <v>220.00000000000045</v>
      </c>
      <c r="BW16" s="19">
        <f t="shared" si="26"/>
        <v>4590.6432000000095</v>
      </c>
      <c r="BX16" s="19">
        <f>[5]Summary!$P10</f>
        <v>4846.3200000000052</v>
      </c>
      <c r="BY16" s="52">
        <f t="shared" si="27"/>
        <v>4264.7616000000044</v>
      </c>
      <c r="CA16" s="16">
        <v>7</v>
      </c>
      <c r="CB16" s="17">
        <f t="shared" si="55"/>
        <v>44142</v>
      </c>
      <c r="CC16" s="18">
        <f>VLOOKUP(CB16,'Net_Schedule &amp; Net_Actual'!$A$1:$C$2107,2,0)</f>
        <v>11093.048000000001</v>
      </c>
      <c r="CD16" s="18">
        <f>VLOOKUP(CB16,'Net_Schedule &amp; Net_Actual'!$A$1:$C$2107,3,0)</f>
        <v>10861.673000000001</v>
      </c>
      <c r="CE16" s="19">
        <f>[5]Summary!$Q10</f>
        <v>31299.840000000062</v>
      </c>
      <c r="CF16" s="19">
        <f t="shared" si="28"/>
        <v>5280.0000000000109</v>
      </c>
      <c r="CG16" s="19">
        <f t="shared" si="29"/>
        <v>220.00000000000045</v>
      </c>
      <c r="CH16" s="19">
        <f t="shared" si="30"/>
        <v>4590.6432000000095</v>
      </c>
      <c r="CI16" s="19">
        <f>[5]Summary!$R10</f>
        <v>1859</v>
      </c>
      <c r="CJ16" s="52">
        <f t="shared" si="31"/>
        <v>1635.92</v>
      </c>
      <c r="CL16" s="16">
        <v>7</v>
      </c>
      <c r="CM16" s="17">
        <f t="shared" si="56"/>
        <v>44172</v>
      </c>
      <c r="CN16" s="18">
        <f>VLOOKUP(CM16,'Net_Schedule &amp; Net_Actual'!$A$1:$C$2107,2,0)</f>
        <v>7399.25</v>
      </c>
      <c r="CO16" s="18">
        <f>VLOOKUP(CM16,'Net_Schedule &amp; Net_Actual'!$A$1:$C$2107,3,0)</f>
        <v>7132.2910000000002</v>
      </c>
      <c r="CP16" s="19">
        <f>[5]Summary!$S10</f>
        <v>26083.200000000044</v>
      </c>
      <c r="CQ16" s="19">
        <f t="shared" si="32"/>
        <v>4400.0000000000082</v>
      </c>
      <c r="CR16" s="19">
        <f t="shared" si="33"/>
        <v>183.33333333333368</v>
      </c>
      <c r="CS16" s="19">
        <f t="shared" si="34"/>
        <v>3825.5360000000069</v>
      </c>
      <c r="CT16" s="19">
        <f>[5]Summary!$T10</f>
        <v>1233.2250000000001</v>
      </c>
      <c r="CU16" s="52">
        <f t="shared" si="35"/>
        <v>1085.2380000000001</v>
      </c>
      <c r="CW16" s="16">
        <v>7</v>
      </c>
      <c r="CX16" s="17">
        <f t="shared" si="57"/>
        <v>44203</v>
      </c>
      <c r="CY16" s="18">
        <f>VLOOKUP(CX16,'Net_Schedule &amp; Net_Actual'!$A$1:$C$2107,2,0)</f>
        <v>5729.7449999999999</v>
      </c>
      <c r="CZ16" s="18">
        <f>VLOOKUP(CX16,'Net_Schedule &amp; Net_Actual'!$A$1:$C$2107,3,0)</f>
        <v>5642.9089999999997</v>
      </c>
      <c r="DA16" s="19">
        <f>[5]Summary!$U10</f>
        <v>26083.200000000044</v>
      </c>
      <c r="DB16" s="19">
        <f t="shared" si="36"/>
        <v>4400.0000000000082</v>
      </c>
      <c r="DC16" s="19">
        <f t="shared" si="37"/>
        <v>183.33333333333368</v>
      </c>
      <c r="DD16" s="19">
        <f t="shared" si="38"/>
        <v>3825.5360000000069</v>
      </c>
      <c r="DE16" s="19">
        <f>[5]Summary!$V10</f>
        <v>991.67500000000007</v>
      </c>
      <c r="DF16" s="52">
        <f t="shared" si="39"/>
        <v>872.67400000000009</v>
      </c>
      <c r="DH16" s="16">
        <v>7</v>
      </c>
      <c r="DI16" s="17">
        <f t="shared" si="58"/>
        <v>44234</v>
      </c>
      <c r="DJ16" s="18">
        <f>VLOOKUP(DI16,'Net_Schedule &amp; Net_Actual'!$A$1:$C$2107,2,0)</f>
        <v>4338.4799999999996</v>
      </c>
      <c r="DK16" s="18">
        <f>VLOOKUP(DI16,'Net_Schedule &amp; Net_Actual'!$A$1:$C$2107,3,0)</f>
        <v>4258.473</v>
      </c>
      <c r="DL16" s="19">
        <f>[5]Summary!$W10</f>
        <v>31299.840000000062</v>
      </c>
      <c r="DM16" s="19">
        <f t="shared" si="40"/>
        <v>5280.0000000000109</v>
      </c>
      <c r="DN16" s="19">
        <f t="shared" si="41"/>
        <v>220.00000000000045</v>
      </c>
      <c r="DO16" s="19">
        <f t="shared" si="42"/>
        <v>4590.6432000000095</v>
      </c>
      <c r="DP16" s="19">
        <f>[5]Summary!$X10</f>
        <v>733.15249999999992</v>
      </c>
      <c r="DQ16" s="52">
        <f t="shared" si="43"/>
        <v>645.17419999999993</v>
      </c>
      <c r="DS16" s="16">
        <v>7</v>
      </c>
      <c r="DT16" s="17">
        <f t="shared" si="59"/>
        <v>44262</v>
      </c>
      <c r="DU16" s="18">
        <f>VLOOKUP(DT16,'Net_Schedule &amp; Net_Actual'!$A$1:$C$2107,2,0)</f>
        <v>5175.125</v>
      </c>
      <c r="DV16" s="18">
        <f>VLOOKUP(DT16,'Net_Schedule &amp; Net_Actual'!$A$1:$C$2107,3,0)</f>
        <v>4843.0540000000001</v>
      </c>
      <c r="DW16" s="19">
        <f>[5]Summary!$Y10</f>
        <v>31299.840000000062</v>
      </c>
      <c r="DX16" s="19">
        <f t="shared" si="44"/>
        <v>5280.0000000000109</v>
      </c>
      <c r="DY16" s="19">
        <f t="shared" si="45"/>
        <v>220.00000000000045</v>
      </c>
      <c r="DZ16" s="19">
        <f t="shared" si="46"/>
        <v>4590.6432000000095</v>
      </c>
      <c r="EA16" s="19">
        <f>[5]Summary!$Z10</f>
        <v>862.50999999999976</v>
      </c>
      <c r="EB16" s="52">
        <f t="shared" si="47"/>
        <v>759.00879999999984</v>
      </c>
    </row>
    <row r="17" spans="2:132" s="15" customFormat="1" ht="15.95" customHeight="1" x14ac:dyDescent="0.2">
      <c r="B17" s="16">
        <v>8</v>
      </c>
      <c r="C17" s="17">
        <f t="shared" si="48"/>
        <v>43929</v>
      </c>
      <c r="D17" s="18">
        <f>VLOOKUP(C17,'Net_Schedule &amp; Net_Actual'!$A$1:$C$2107,2,0)</f>
        <v>8921.0460000000003</v>
      </c>
      <c r="E17" s="18">
        <f>VLOOKUP(C17,'Net_Schedule &amp; Net_Actual'!$A$1:$C$2107,3,0)</f>
        <v>8908.2180000000008</v>
      </c>
      <c r="F17" s="19">
        <f>[5]Summary!$C11</f>
        <v>31299.840000000062</v>
      </c>
      <c r="G17" s="19">
        <f t="shared" si="0"/>
        <v>5280.0000000000109</v>
      </c>
      <c r="H17" s="19">
        <f t="shared" si="1"/>
        <v>220.00000000000045</v>
      </c>
      <c r="I17" s="19">
        <f t="shared" si="2"/>
        <v>4590.6432000000095</v>
      </c>
      <c r="J17" s="19">
        <f>[5]Summary!$D11</f>
        <v>1498.4324999999997</v>
      </c>
      <c r="K17" s="52">
        <f t="shared" si="3"/>
        <v>1318.6205999999997</v>
      </c>
      <c r="M17" s="16">
        <v>8</v>
      </c>
      <c r="N17" s="17">
        <f t="shared" si="49"/>
        <v>43959</v>
      </c>
      <c r="O17" s="18">
        <f>VLOOKUP(N17,'Net_Schedule &amp; Net_Actual'!$A$1:$C$2107,2,0)</f>
        <v>13043.413</v>
      </c>
      <c r="P17" s="18">
        <f>VLOOKUP(N17,'Net_Schedule &amp; Net_Actual'!$A$1:$C$2107,3,0)</f>
        <v>12995.853999999999</v>
      </c>
      <c r="Q17" s="19">
        <f>[5]Summary!$E11</f>
        <v>31299.840000000062</v>
      </c>
      <c r="R17" s="19">
        <f t="shared" si="4"/>
        <v>5280.0000000000109</v>
      </c>
      <c r="S17" s="19">
        <f t="shared" si="5"/>
        <v>220.00000000000045</v>
      </c>
      <c r="T17" s="19">
        <f t="shared" si="6"/>
        <v>4590.6432000000095</v>
      </c>
      <c r="U17" s="19">
        <f>[5]Summary!$F11</f>
        <v>2240.1250000000005</v>
      </c>
      <c r="V17" s="52">
        <f t="shared" si="7"/>
        <v>1971.3100000000004</v>
      </c>
      <c r="X17" s="16">
        <v>8</v>
      </c>
      <c r="Y17" s="17">
        <f t="shared" si="50"/>
        <v>43990</v>
      </c>
      <c r="Z17" s="18">
        <f>VLOOKUP(Y17,'Net_Schedule &amp; Net_Actual'!$A$1:$C$2107,2,0)</f>
        <v>31295.863000000001</v>
      </c>
      <c r="AA17" s="18">
        <f>VLOOKUP(Y17,'Net_Schedule &amp; Net_Actual'!$A$1:$C$2107,3,0)</f>
        <v>30640.072</v>
      </c>
      <c r="AB17" s="19">
        <f>[5]Summary!$G11</f>
        <v>31299.840000000062</v>
      </c>
      <c r="AC17" s="19">
        <f t="shared" si="8"/>
        <v>5280.0000000000109</v>
      </c>
      <c r="AD17" s="19">
        <f t="shared" si="9"/>
        <v>220.00000000000045</v>
      </c>
      <c r="AE17" s="19">
        <f t="shared" si="10"/>
        <v>4590.6432000000095</v>
      </c>
      <c r="AF17" s="19">
        <f>[5]Summary!$H11</f>
        <v>5215.9200000000083</v>
      </c>
      <c r="AG17" s="52">
        <f t="shared" si="11"/>
        <v>4590.0096000000076</v>
      </c>
      <c r="AI17" s="16">
        <v>8</v>
      </c>
      <c r="AJ17" s="17">
        <f t="shared" si="51"/>
        <v>44020</v>
      </c>
      <c r="AK17" s="18">
        <f>VLOOKUP(AJ17,'Net_Schedule &amp; Net_Actual'!$A$1:$C$2107,2,0)</f>
        <v>31295.903999999999</v>
      </c>
      <c r="AL17" s="18">
        <f>VLOOKUP(AJ17,'Net_Schedule &amp; Net_Actual'!$A$1:$C$2107,3,0)</f>
        <v>31305.817999999999</v>
      </c>
      <c r="AM17" s="19">
        <f>[5]Summary!$I11</f>
        <v>31299.840000000062</v>
      </c>
      <c r="AN17" s="19">
        <f t="shared" si="12"/>
        <v>5280.0000000000109</v>
      </c>
      <c r="AO17" s="19">
        <f t="shared" si="13"/>
        <v>220.00000000000045</v>
      </c>
      <c r="AP17" s="19">
        <f t="shared" si="14"/>
        <v>4590.6432000000095</v>
      </c>
      <c r="AQ17" s="19">
        <f>[5]Summary!$J11</f>
        <v>5215.9200000000083</v>
      </c>
      <c r="AR17" s="52">
        <f t="shared" si="15"/>
        <v>4590.0096000000076</v>
      </c>
      <c r="AT17" s="16">
        <v>8</v>
      </c>
      <c r="AU17" s="17">
        <f t="shared" si="52"/>
        <v>44051</v>
      </c>
      <c r="AV17" s="18">
        <f>VLOOKUP(AU17,'Net_Schedule &amp; Net_Actual'!$A$1:$C$2107,2,0)</f>
        <v>29617.217000000001</v>
      </c>
      <c r="AW17" s="18">
        <f>VLOOKUP(AU17,'Net_Schedule &amp; Net_Actual'!$A$1:$C$2107,3,0)</f>
        <v>29708.436000000002</v>
      </c>
      <c r="AX17" s="19">
        <f>[5]Summary!$K11</f>
        <v>31299.840000000062</v>
      </c>
      <c r="AY17" s="19">
        <f t="shared" si="16"/>
        <v>5280.0000000000109</v>
      </c>
      <c r="AZ17" s="19">
        <f t="shared" si="17"/>
        <v>220.00000000000045</v>
      </c>
      <c r="BA17" s="19">
        <f t="shared" si="18"/>
        <v>4590.6432000000095</v>
      </c>
      <c r="BB17" s="19">
        <f>[5]Summary!$L11</f>
        <v>4936.2600000000075</v>
      </c>
      <c r="BC17" s="52">
        <f t="shared" si="19"/>
        <v>4343.9088000000065</v>
      </c>
      <c r="BE17" s="16">
        <v>8</v>
      </c>
      <c r="BF17" s="17">
        <f t="shared" si="53"/>
        <v>44082</v>
      </c>
      <c r="BG17" s="18">
        <f>VLOOKUP(BF17,'Net_Schedule &amp; Net_Actual'!$A$1:$C$2107,2,0)</f>
        <v>29873.011999999999</v>
      </c>
      <c r="BH17" s="18">
        <f>VLOOKUP(BF17,'Net_Schedule &amp; Net_Actual'!$A$1:$C$2107,3,0)</f>
        <v>29952.072</v>
      </c>
      <c r="BI17" s="19">
        <f>[5]Summary!$M11</f>
        <v>31299.840000000062</v>
      </c>
      <c r="BJ17" s="19">
        <f t="shared" si="20"/>
        <v>5280.0000000000109</v>
      </c>
      <c r="BK17" s="19">
        <f t="shared" si="21"/>
        <v>220.00000000000045</v>
      </c>
      <c r="BL17" s="19">
        <f t="shared" si="22"/>
        <v>4590.6432000000095</v>
      </c>
      <c r="BM17" s="19">
        <f>[5]Summary!$N11</f>
        <v>4979.7600000000039</v>
      </c>
      <c r="BN17" s="52">
        <f t="shared" si="23"/>
        <v>4382.1888000000035</v>
      </c>
      <c r="BP17" s="16">
        <v>8</v>
      </c>
      <c r="BQ17" s="17">
        <f t="shared" si="54"/>
        <v>44112</v>
      </c>
      <c r="BR17" s="18">
        <f>VLOOKUP(BQ17,'Net_Schedule &amp; Net_Actual'!$A$1:$C$2107,2,0)</f>
        <v>26753.998</v>
      </c>
      <c r="BS17" s="18">
        <f>VLOOKUP(BQ17,'Net_Schedule &amp; Net_Actual'!$A$1:$C$2107,3,0)</f>
        <v>26414.109</v>
      </c>
      <c r="BT17" s="19">
        <f>[5]Summary!$O11</f>
        <v>31299.840000000062</v>
      </c>
      <c r="BU17" s="19">
        <f t="shared" si="24"/>
        <v>5280.0000000000109</v>
      </c>
      <c r="BV17" s="19">
        <f t="shared" si="25"/>
        <v>220.00000000000045</v>
      </c>
      <c r="BW17" s="19">
        <f t="shared" si="26"/>
        <v>4590.6432000000095</v>
      </c>
      <c r="BX17" s="19">
        <f>[5]Summary!$P11</f>
        <v>4741.9200000000046</v>
      </c>
      <c r="BY17" s="52">
        <f t="shared" si="27"/>
        <v>4172.8896000000041</v>
      </c>
      <c r="CA17" s="16">
        <v>8</v>
      </c>
      <c r="CB17" s="17">
        <f t="shared" si="55"/>
        <v>44143</v>
      </c>
      <c r="CC17" s="18">
        <f>VLOOKUP(CB17,'Net_Schedule &amp; Net_Actual'!$A$1:$C$2107,2,0)</f>
        <v>10967.12</v>
      </c>
      <c r="CD17" s="18">
        <f>VLOOKUP(CB17,'Net_Schedule &amp; Net_Actual'!$A$1:$C$2107,3,0)</f>
        <v>10789.6</v>
      </c>
      <c r="CE17" s="19">
        <f>[5]Summary!$Q11</f>
        <v>31299.840000000062</v>
      </c>
      <c r="CF17" s="19">
        <f t="shared" si="28"/>
        <v>5280.0000000000109</v>
      </c>
      <c r="CG17" s="19">
        <f t="shared" si="29"/>
        <v>220.00000000000045</v>
      </c>
      <c r="CH17" s="19">
        <f t="shared" si="30"/>
        <v>4590.6432000000095</v>
      </c>
      <c r="CI17" s="19">
        <f>[5]Summary!$R11</f>
        <v>1834.625</v>
      </c>
      <c r="CJ17" s="52">
        <f t="shared" si="31"/>
        <v>1614.47</v>
      </c>
      <c r="CL17" s="16">
        <v>8</v>
      </c>
      <c r="CM17" s="17">
        <f t="shared" si="56"/>
        <v>44173</v>
      </c>
      <c r="CN17" s="18">
        <f>VLOOKUP(CM17,'Net_Schedule &amp; Net_Actual'!$A$1:$C$2107,2,0)</f>
        <v>7449.06</v>
      </c>
      <c r="CO17" s="18">
        <f>VLOOKUP(CM17,'Net_Schedule &amp; Net_Actual'!$A$1:$C$2107,3,0)</f>
        <v>7152.4359999999997</v>
      </c>
      <c r="CP17" s="19">
        <f>[5]Summary!$S11</f>
        <v>26083.200000000044</v>
      </c>
      <c r="CQ17" s="19">
        <f t="shared" si="32"/>
        <v>4400.0000000000082</v>
      </c>
      <c r="CR17" s="19">
        <f t="shared" si="33"/>
        <v>183.33333333333368</v>
      </c>
      <c r="CS17" s="19">
        <f t="shared" si="34"/>
        <v>3825.5360000000069</v>
      </c>
      <c r="CT17" s="19">
        <f>[5]Summary!$T11</f>
        <v>1249.6425000000002</v>
      </c>
      <c r="CU17" s="52">
        <f t="shared" si="35"/>
        <v>1099.6854000000001</v>
      </c>
      <c r="CW17" s="16">
        <v>8</v>
      </c>
      <c r="CX17" s="17">
        <f t="shared" si="57"/>
        <v>44204</v>
      </c>
      <c r="CY17" s="18">
        <f>VLOOKUP(CX17,'Net_Schedule &amp; Net_Actual'!$A$1:$C$2107,2,0)</f>
        <v>5261.6030000000001</v>
      </c>
      <c r="CZ17" s="18">
        <f>VLOOKUP(CX17,'Net_Schedule &amp; Net_Actual'!$A$1:$C$2107,3,0)</f>
        <v>5157.6729999999998</v>
      </c>
      <c r="DA17" s="19">
        <f>[5]Summary!$U11</f>
        <v>26083.200000000044</v>
      </c>
      <c r="DB17" s="19">
        <f t="shared" si="36"/>
        <v>4400.0000000000082</v>
      </c>
      <c r="DC17" s="19">
        <f t="shared" si="37"/>
        <v>183.33333333333368</v>
      </c>
      <c r="DD17" s="19">
        <f t="shared" si="38"/>
        <v>3825.5360000000069</v>
      </c>
      <c r="DE17" s="19">
        <f>[5]Summary!$V11</f>
        <v>882.1350000000001</v>
      </c>
      <c r="DF17" s="52">
        <f t="shared" si="39"/>
        <v>776.27880000000005</v>
      </c>
      <c r="DH17" s="16">
        <v>8</v>
      </c>
      <c r="DI17" s="17">
        <f t="shared" si="58"/>
        <v>44235</v>
      </c>
      <c r="DJ17" s="18">
        <f>VLOOKUP(DI17,'Net_Schedule &amp; Net_Actual'!$A$1:$C$2107,2,0)</f>
        <v>5002.5</v>
      </c>
      <c r="DK17" s="18">
        <f>VLOOKUP(DI17,'Net_Schedule &amp; Net_Actual'!$A$1:$C$2107,3,0)</f>
        <v>4745.8180000000002</v>
      </c>
      <c r="DL17" s="19">
        <f>[5]Summary!$W11</f>
        <v>31299.840000000062</v>
      </c>
      <c r="DM17" s="19">
        <f t="shared" si="40"/>
        <v>5280.0000000000109</v>
      </c>
      <c r="DN17" s="19">
        <f t="shared" si="41"/>
        <v>220.00000000000045</v>
      </c>
      <c r="DO17" s="19">
        <f t="shared" si="42"/>
        <v>4590.6432000000095</v>
      </c>
      <c r="DP17" s="19">
        <f>[5]Summary!$X11</f>
        <v>833.7600000000001</v>
      </c>
      <c r="DQ17" s="52">
        <f t="shared" si="43"/>
        <v>733.70880000000011</v>
      </c>
      <c r="DS17" s="16">
        <v>8</v>
      </c>
      <c r="DT17" s="17">
        <f t="shared" si="59"/>
        <v>44263</v>
      </c>
      <c r="DU17" s="18">
        <f>VLOOKUP(DT17,'Net_Schedule &amp; Net_Actual'!$A$1:$C$2107,2,0)</f>
        <v>5237</v>
      </c>
      <c r="DV17" s="18">
        <f>VLOOKUP(DT17,'Net_Schedule &amp; Net_Actual'!$A$1:$C$2107,3,0)</f>
        <v>4897.1639999999998</v>
      </c>
      <c r="DW17" s="19">
        <f>[5]Summary!$Y11</f>
        <v>31299.840000000062</v>
      </c>
      <c r="DX17" s="19">
        <f t="shared" si="44"/>
        <v>5280.0000000000109</v>
      </c>
      <c r="DY17" s="19">
        <f t="shared" si="45"/>
        <v>220.00000000000045</v>
      </c>
      <c r="DZ17" s="19">
        <f t="shared" si="46"/>
        <v>4590.6432000000095</v>
      </c>
      <c r="EA17" s="19">
        <f>[5]Summary!$Z11</f>
        <v>872.81750000000022</v>
      </c>
      <c r="EB17" s="52">
        <f t="shared" si="47"/>
        <v>768.07940000000019</v>
      </c>
    </row>
    <row r="18" spans="2:132" s="15" customFormat="1" ht="15.95" customHeight="1" x14ac:dyDescent="0.2">
      <c r="B18" s="16">
        <v>9</v>
      </c>
      <c r="C18" s="17">
        <f t="shared" si="48"/>
        <v>43930</v>
      </c>
      <c r="D18" s="18">
        <f>VLOOKUP(C18,'Net_Schedule &amp; Net_Actual'!$A$1:$C$2107,2,0)</f>
        <v>10273.192999999999</v>
      </c>
      <c r="E18" s="18">
        <f>VLOOKUP(C18,'Net_Schedule &amp; Net_Actual'!$A$1:$C$2107,3,0)</f>
        <v>10181.963</v>
      </c>
      <c r="F18" s="19">
        <f>[5]Summary!$C12</f>
        <v>31299.840000000062</v>
      </c>
      <c r="G18" s="19">
        <f t="shared" si="0"/>
        <v>5280.0000000000109</v>
      </c>
      <c r="H18" s="19">
        <f t="shared" si="1"/>
        <v>220.00000000000045</v>
      </c>
      <c r="I18" s="19">
        <f t="shared" si="2"/>
        <v>4590.6432000000095</v>
      </c>
      <c r="J18" s="19">
        <f>[5]Summary!$D12</f>
        <v>1474.04</v>
      </c>
      <c r="K18" s="52">
        <f t="shared" si="3"/>
        <v>1297.1551999999999</v>
      </c>
      <c r="M18" s="16">
        <v>9</v>
      </c>
      <c r="N18" s="17">
        <f t="shared" si="49"/>
        <v>43960</v>
      </c>
      <c r="O18" s="18">
        <f>VLOOKUP(N18,'Net_Schedule &amp; Net_Actual'!$A$1:$C$2107,2,0)</f>
        <v>12568.332</v>
      </c>
      <c r="P18" s="18">
        <f>VLOOKUP(N18,'Net_Schedule &amp; Net_Actual'!$A$1:$C$2107,3,0)</f>
        <v>12442.326999999999</v>
      </c>
      <c r="Q18" s="19">
        <f>[5]Summary!$E12</f>
        <v>31299.840000000062</v>
      </c>
      <c r="R18" s="19">
        <f t="shared" si="4"/>
        <v>5280.0000000000109</v>
      </c>
      <c r="S18" s="19">
        <f t="shared" si="5"/>
        <v>220.00000000000045</v>
      </c>
      <c r="T18" s="19">
        <f t="shared" si="6"/>
        <v>4590.6432000000095</v>
      </c>
      <c r="U18" s="19">
        <f>[5]Summary!$F12</f>
        <v>2411.4999999999986</v>
      </c>
      <c r="V18" s="52">
        <f t="shared" si="7"/>
        <v>2122.119999999999</v>
      </c>
      <c r="X18" s="16">
        <v>9</v>
      </c>
      <c r="Y18" s="17">
        <f t="shared" si="50"/>
        <v>43991</v>
      </c>
      <c r="Z18" s="18">
        <f>VLOOKUP(Y18,'Net_Schedule &amp; Net_Actual'!$A$1:$C$2107,2,0)</f>
        <v>30641.842000000001</v>
      </c>
      <c r="AA18" s="18">
        <f>VLOOKUP(Y18,'Net_Schedule &amp; Net_Actual'!$A$1:$C$2107,3,0)</f>
        <v>30700.799999999999</v>
      </c>
      <c r="AB18" s="19">
        <f>[5]Summary!$G12</f>
        <v>31299.840000000062</v>
      </c>
      <c r="AC18" s="19">
        <f t="shared" si="8"/>
        <v>5280.0000000000109</v>
      </c>
      <c r="AD18" s="19">
        <f t="shared" si="9"/>
        <v>220.00000000000045</v>
      </c>
      <c r="AE18" s="19">
        <f t="shared" si="10"/>
        <v>4590.6432000000095</v>
      </c>
      <c r="AF18" s="19">
        <f>[5]Summary!$H12</f>
        <v>5106.9300000000076</v>
      </c>
      <c r="AG18" s="52">
        <f t="shared" si="11"/>
        <v>4494.0984000000071</v>
      </c>
      <c r="AI18" s="16">
        <v>9</v>
      </c>
      <c r="AJ18" s="17">
        <f t="shared" si="51"/>
        <v>44021</v>
      </c>
      <c r="AK18" s="18">
        <f>VLOOKUP(AJ18,'Net_Schedule &amp; Net_Actual'!$A$1:$C$2107,2,0)</f>
        <v>31295.903999999999</v>
      </c>
      <c r="AL18" s="18">
        <f>VLOOKUP(AJ18,'Net_Schedule &amp; Net_Actual'!$A$1:$C$2107,3,0)</f>
        <v>31332.436000000002</v>
      </c>
      <c r="AM18" s="19">
        <f>[5]Summary!$I12</f>
        <v>31299.840000000062</v>
      </c>
      <c r="AN18" s="19">
        <f t="shared" si="12"/>
        <v>5280.0000000000109</v>
      </c>
      <c r="AO18" s="19">
        <f t="shared" si="13"/>
        <v>220.00000000000045</v>
      </c>
      <c r="AP18" s="19">
        <f t="shared" si="14"/>
        <v>4590.6432000000095</v>
      </c>
      <c r="AQ18" s="19">
        <f>[5]Summary!$J12</f>
        <v>5215.9200000000083</v>
      </c>
      <c r="AR18" s="52">
        <f t="shared" si="15"/>
        <v>4590.0096000000076</v>
      </c>
      <c r="AT18" s="16">
        <v>9</v>
      </c>
      <c r="AU18" s="17">
        <f t="shared" si="52"/>
        <v>44052</v>
      </c>
      <c r="AV18" s="18">
        <f>VLOOKUP(AU18,'Net_Schedule &amp; Net_Actual'!$A$1:$C$2107,2,0)</f>
        <v>30326.188999999998</v>
      </c>
      <c r="AW18" s="18">
        <f>VLOOKUP(AU18,'Net_Schedule &amp; Net_Actual'!$A$1:$C$2107,3,0)</f>
        <v>30230.036</v>
      </c>
      <c r="AX18" s="19">
        <f>[5]Summary!$K12</f>
        <v>31299.840000000062</v>
      </c>
      <c r="AY18" s="19">
        <f t="shared" si="16"/>
        <v>5280.0000000000109</v>
      </c>
      <c r="AZ18" s="19">
        <f t="shared" si="17"/>
        <v>220.00000000000045</v>
      </c>
      <c r="BA18" s="19">
        <f t="shared" si="18"/>
        <v>4590.6432000000095</v>
      </c>
      <c r="BB18" s="19">
        <f>[5]Summary!$L12</f>
        <v>5058.4800000000077</v>
      </c>
      <c r="BC18" s="52">
        <f t="shared" si="19"/>
        <v>4451.4624000000067</v>
      </c>
      <c r="BE18" s="16">
        <v>9</v>
      </c>
      <c r="BF18" s="17">
        <f t="shared" si="53"/>
        <v>44083</v>
      </c>
      <c r="BG18" s="18">
        <f>VLOOKUP(BF18,'Net_Schedule &amp; Net_Actual'!$A$1:$C$2107,2,0)</f>
        <v>29877.824000000001</v>
      </c>
      <c r="BH18" s="18">
        <f>VLOOKUP(BF18,'Net_Schedule &amp; Net_Actual'!$A$1:$C$2107,3,0)</f>
        <v>29930.909</v>
      </c>
      <c r="BI18" s="19">
        <f>[5]Summary!$M12</f>
        <v>31299.840000000062</v>
      </c>
      <c r="BJ18" s="19">
        <f t="shared" si="20"/>
        <v>5280.0000000000109</v>
      </c>
      <c r="BK18" s="19">
        <f t="shared" si="21"/>
        <v>220.00000000000045</v>
      </c>
      <c r="BL18" s="19">
        <f t="shared" si="22"/>
        <v>4590.6432000000095</v>
      </c>
      <c r="BM18" s="19">
        <f>[5]Summary!$N12</f>
        <v>4979.7600000000039</v>
      </c>
      <c r="BN18" s="52">
        <f t="shared" si="23"/>
        <v>4382.1888000000035</v>
      </c>
      <c r="BP18" s="16">
        <v>9</v>
      </c>
      <c r="BQ18" s="17">
        <f t="shared" si="54"/>
        <v>44113</v>
      </c>
      <c r="BR18" s="18">
        <f>VLOOKUP(BQ18,'Net_Schedule &amp; Net_Actual'!$A$1:$C$2107,2,0)</f>
        <v>25330.679</v>
      </c>
      <c r="BS18" s="18">
        <f>VLOOKUP(BQ18,'Net_Schedule &amp; Net_Actual'!$A$1:$C$2107,3,0)</f>
        <v>25063.562999999998</v>
      </c>
      <c r="BT18" s="19">
        <f>[5]Summary!$O12</f>
        <v>31299.840000000062</v>
      </c>
      <c r="BU18" s="19">
        <f t="shared" si="24"/>
        <v>5280.0000000000109</v>
      </c>
      <c r="BV18" s="19">
        <f t="shared" si="25"/>
        <v>220.00000000000045</v>
      </c>
      <c r="BW18" s="19">
        <f t="shared" si="26"/>
        <v>4590.6432000000095</v>
      </c>
      <c r="BX18" s="19">
        <f>[5]Summary!$P12</f>
        <v>4221.9349999999995</v>
      </c>
      <c r="BY18" s="52">
        <f t="shared" si="27"/>
        <v>3715.3027999999995</v>
      </c>
      <c r="CA18" s="16">
        <v>9</v>
      </c>
      <c r="CB18" s="17">
        <f t="shared" si="55"/>
        <v>44144</v>
      </c>
      <c r="CC18" s="18">
        <f>VLOOKUP(CB18,'Net_Schedule &amp; Net_Actual'!$A$1:$C$2107,2,0)</f>
        <v>10640.25</v>
      </c>
      <c r="CD18" s="18">
        <f>VLOOKUP(CB18,'Net_Schedule &amp; Net_Actual'!$A$1:$C$2107,3,0)</f>
        <v>10482.109</v>
      </c>
      <c r="CE18" s="19">
        <f>[5]Summary!$Q12</f>
        <v>31299.840000000062</v>
      </c>
      <c r="CF18" s="19">
        <f t="shared" si="28"/>
        <v>5280.0000000000109</v>
      </c>
      <c r="CG18" s="19">
        <f t="shared" si="29"/>
        <v>220.00000000000045</v>
      </c>
      <c r="CH18" s="19">
        <f t="shared" si="30"/>
        <v>4590.6432000000095</v>
      </c>
      <c r="CI18" s="19">
        <f>[5]Summary!$R12</f>
        <v>1773.375</v>
      </c>
      <c r="CJ18" s="52">
        <f t="shared" si="31"/>
        <v>1560.57</v>
      </c>
      <c r="CL18" s="16">
        <v>9</v>
      </c>
      <c r="CM18" s="17">
        <f t="shared" si="56"/>
        <v>44174</v>
      </c>
      <c r="CN18" s="18">
        <f>VLOOKUP(CM18,'Net_Schedule &amp; Net_Actual'!$A$1:$C$2107,2,0)</f>
        <v>7616.91</v>
      </c>
      <c r="CO18" s="18">
        <f>VLOOKUP(CM18,'Net_Schedule &amp; Net_Actual'!$A$1:$C$2107,3,0)</f>
        <v>7247.3450000000003</v>
      </c>
      <c r="CP18" s="19">
        <f>[5]Summary!$S12</f>
        <v>26083.200000000044</v>
      </c>
      <c r="CQ18" s="19">
        <f t="shared" si="32"/>
        <v>4400.0000000000082</v>
      </c>
      <c r="CR18" s="19">
        <f t="shared" si="33"/>
        <v>183.33333333333368</v>
      </c>
      <c r="CS18" s="19">
        <f t="shared" si="34"/>
        <v>3825.5360000000069</v>
      </c>
      <c r="CT18" s="19">
        <f>[5]Summary!$T12</f>
        <v>1273.9350000000002</v>
      </c>
      <c r="CU18" s="52">
        <f t="shared" si="35"/>
        <v>1121.0628000000002</v>
      </c>
      <c r="CW18" s="16">
        <v>9</v>
      </c>
      <c r="CX18" s="17">
        <f t="shared" si="57"/>
        <v>44205</v>
      </c>
      <c r="CY18" s="18">
        <f>VLOOKUP(CX18,'Net_Schedule &amp; Net_Actual'!$A$1:$C$2107,2,0)</f>
        <v>5504.6180000000004</v>
      </c>
      <c r="CZ18" s="18">
        <f>VLOOKUP(CX18,'Net_Schedule &amp; Net_Actual'!$A$1:$C$2107,3,0)</f>
        <v>5454.3270000000002</v>
      </c>
      <c r="DA18" s="19">
        <f>[5]Summary!$U12</f>
        <v>26083.200000000044</v>
      </c>
      <c r="DB18" s="19">
        <f t="shared" si="36"/>
        <v>4400.0000000000082</v>
      </c>
      <c r="DC18" s="19">
        <f t="shared" si="37"/>
        <v>183.33333333333368</v>
      </c>
      <c r="DD18" s="19">
        <f t="shared" si="38"/>
        <v>3825.5360000000069</v>
      </c>
      <c r="DE18" s="19">
        <f>[5]Summary!$V12</f>
        <v>924.92750000000012</v>
      </c>
      <c r="DF18" s="52">
        <f t="shared" si="39"/>
        <v>813.9362000000001</v>
      </c>
      <c r="DH18" s="16">
        <v>9</v>
      </c>
      <c r="DI18" s="17">
        <f t="shared" si="58"/>
        <v>44236</v>
      </c>
      <c r="DJ18" s="18">
        <f>VLOOKUP(DI18,'Net_Schedule &amp; Net_Actual'!$A$1:$C$2107,2,0)</f>
        <v>4471.2700000000004</v>
      </c>
      <c r="DK18" s="18">
        <f>VLOOKUP(DI18,'Net_Schedule &amp; Net_Actual'!$A$1:$C$2107,3,0)</f>
        <v>4362.1819999999998</v>
      </c>
      <c r="DL18" s="19">
        <f>[5]Summary!$W12</f>
        <v>31299.840000000062</v>
      </c>
      <c r="DM18" s="19">
        <f t="shared" si="40"/>
        <v>5280.0000000000109</v>
      </c>
      <c r="DN18" s="19">
        <f t="shared" si="41"/>
        <v>220.00000000000045</v>
      </c>
      <c r="DO18" s="19">
        <f t="shared" si="42"/>
        <v>4590.6432000000095</v>
      </c>
      <c r="DP18" s="19">
        <f>[5]Summary!$X12</f>
        <v>745.84250000000009</v>
      </c>
      <c r="DQ18" s="52">
        <f t="shared" si="43"/>
        <v>656.34140000000014</v>
      </c>
      <c r="DS18" s="16">
        <v>9</v>
      </c>
      <c r="DT18" s="17">
        <f t="shared" si="59"/>
        <v>44264</v>
      </c>
      <c r="DU18" s="18">
        <f>VLOOKUP(DT18,'Net_Schedule &amp; Net_Actual'!$A$1:$C$2107,2,0)</f>
        <v>4440.375</v>
      </c>
      <c r="DV18" s="18">
        <f>VLOOKUP(DT18,'Net_Schedule &amp; Net_Actual'!$A$1:$C$2107,3,0)</f>
        <v>4414.5450000000001</v>
      </c>
      <c r="DW18" s="19">
        <f>[5]Summary!$Y12</f>
        <v>31299.840000000062</v>
      </c>
      <c r="DX18" s="19">
        <f t="shared" si="44"/>
        <v>5280.0000000000109</v>
      </c>
      <c r="DY18" s="19">
        <f t="shared" si="45"/>
        <v>220.00000000000045</v>
      </c>
      <c r="DZ18" s="19">
        <f t="shared" si="46"/>
        <v>4590.6432000000095</v>
      </c>
      <c r="EA18" s="19">
        <f>[5]Summary!$Z12</f>
        <v>740.04750000000001</v>
      </c>
      <c r="EB18" s="52">
        <f t="shared" si="47"/>
        <v>651.24180000000001</v>
      </c>
    </row>
    <row r="19" spans="2:132" s="15" customFormat="1" ht="15.95" customHeight="1" x14ac:dyDescent="0.2">
      <c r="B19" s="16">
        <v>10</v>
      </c>
      <c r="C19" s="17">
        <f t="shared" si="48"/>
        <v>43931</v>
      </c>
      <c r="D19" s="18">
        <f>VLOOKUP(C19,'Net_Schedule &amp; Net_Actual'!$A$1:$C$2107,2,0)</f>
        <v>8876.0409999999993</v>
      </c>
      <c r="E19" s="18">
        <f>VLOOKUP(C19,'Net_Schedule &amp; Net_Actual'!$A$1:$C$2107,3,0)</f>
        <v>8839.3449999999993</v>
      </c>
      <c r="F19" s="19">
        <f>[5]Summary!$C13</f>
        <v>31299.840000000062</v>
      </c>
      <c r="G19" s="19">
        <f t="shared" si="0"/>
        <v>5280.0000000000109</v>
      </c>
      <c r="H19" s="19">
        <f t="shared" si="1"/>
        <v>220.00000000000045</v>
      </c>
      <c r="I19" s="19">
        <f t="shared" si="2"/>
        <v>4590.6432000000095</v>
      </c>
      <c r="J19" s="19">
        <f>[5]Summary!$D13</f>
        <v>1664.4150000000004</v>
      </c>
      <c r="K19" s="52">
        <f t="shared" si="3"/>
        <v>1464.6852000000003</v>
      </c>
      <c r="M19" s="16">
        <v>10</v>
      </c>
      <c r="N19" s="17">
        <f t="shared" si="49"/>
        <v>43961</v>
      </c>
      <c r="O19" s="18">
        <f>VLOOKUP(N19,'Net_Schedule &amp; Net_Actual'!$A$1:$C$2107,2,0)</f>
        <v>13292.277</v>
      </c>
      <c r="P19" s="18">
        <f>VLOOKUP(N19,'Net_Schedule &amp; Net_Actual'!$A$1:$C$2107,3,0)</f>
        <v>12691.563</v>
      </c>
      <c r="Q19" s="19">
        <f>[5]Summary!$E13</f>
        <v>31299.840000000062</v>
      </c>
      <c r="R19" s="19">
        <f t="shared" si="4"/>
        <v>5280.0000000000109</v>
      </c>
      <c r="S19" s="19">
        <f t="shared" si="5"/>
        <v>220.00000000000045</v>
      </c>
      <c r="T19" s="19">
        <f t="shared" si="6"/>
        <v>4590.6432000000095</v>
      </c>
      <c r="U19" s="19">
        <f>[5]Summary!$F13</f>
        <v>2084.6974999999989</v>
      </c>
      <c r="V19" s="52">
        <f t="shared" si="7"/>
        <v>1834.533799999999</v>
      </c>
      <c r="X19" s="16">
        <v>10</v>
      </c>
      <c r="Y19" s="17">
        <f t="shared" si="50"/>
        <v>43992</v>
      </c>
      <c r="Z19" s="18">
        <f>VLOOKUP(Y19,'Net_Schedule &amp; Net_Actual'!$A$1:$C$2107,2,0)</f>
        <v>30627.358</v>
      </c>
      <c r="AA19" s="18">
        <f>VLOOKUP(Y19,'Net_Schedule &amp; Net_Actual'!$A$1:$C$2107,3,0)</f>
        <v>30648.218000000001</v>
      </c>
      <c r="AB19" s="19">
        <f>[5]Summary!$G13</f>
        <v>31299.840000000062</v>
      </c>
      <c r="AC19" s="19">
        <f t="shared" si="8"/>
        <v>5280.0000000000109</v>
      </c>
      <c r="AD19" s="19">
        <f t="shared" si="9"/>
        <v>220.00000000000045</v>
      </c>
      <c r="AE19" s="19">
        <f t="shared" si="10"/>
        <v>4590.6432000000095</v>
      </c>
      <c r="AF19" s="19">
        <f>[5]Summary!$H13</f>
        <v>5106.9300000000076</v>
      </c>
      <c r="AG19" s="52">
        <f t="shared" si="11"/>
        <v>4494.0984000000071</v>
      </c>
      <c r="AI19" s="16">
        <v>10</v>
      </c>
      <c r="AJ19" s="17">
        <f t="shared" si="51"/>
        <v>44022</v>
      </c>
      <c r="AK19" s="18">
        <f>VLOOKUP(AJ19,'Net_Schedule &amp; Net_Actual'!$A$1:$C$2107,2,0)</f>
        <v>26989.856</v>
      </c>
      <c r="AL19" s="18">
        <f>VLOOKUP(AJ19,'Net_Schedule &amp; Net_Actual'!$A$1:$C$2107,3,0)</f>
        <v>22208.508999999998</v>
      </c>
      <c r="AM19" s="19">
        <f>[5]Summary!$I13</f>
        <v>31299.840000000062</v>
      </c>
      <c r="AN19" s="48">
        <v>0</v>
      </c>
      <c r="AO19" s="48">
        <f t="shared" si="13"/>
        <v>0</v>
      </c>
      <c r="AP19" s="48">
        <v>0</v>
      </c>
      <c r="AQ19" s="48">
        <v>0</v>
      </c>
      <c r="AR19" s="53">
        <f t="shared" si="15"/>
        <v>0</v>
      </c>
      <c r="AT19" s="16">
        <v>10</v>
      </c>
      <c r="AU19" s="17">
        <f t="shared" si="52"/>
        <v>44053</v>
      </c>
      <c r="AV19" s="18">
        <f>VLOOKUP(AU19,'Net_Schedule &amp; Net_Actual'!$A$1:$C$2107,2,0)</f>
        <v>29573.580999999998</v>
      </c>
      <c r="AW19" s="18">
        <f>VLOOKUP(AU19,'Net_Schedule &amp; Net_Actual'!$A$1:$C$2107,3,0)</f>
        <v>29608.799999999999</v>
      </c>
      <c r="AX19" s="19">
        <f>[5]Summary!$K13</f>
        <v>31299.840000000062</v>
      </c>
      <c r="AY19" s="19">
        <f t="shared" si="16"/>
        <v>5280.0000000000109</v>
      </c>
      <c r="AZ19" s="19">
        <f t="shared" si="17"/>
        <v>220.00000000000045</v>
      </c>
      <c r="BA19" s="19">
        <f t="shared" si="18"/>
        <v>4590.6432000000095</v>
      </c>
      <c r="BB19" s="19">
        <f>[5]Summary!$L13</f>
        <v>4928.3050000000003</v>
      </c>
      <c r="BC19" s="52">
        <f t="shared" si="19"/>
        <v>4336.9084000000003</v>
      </c>
      <c r="BE19" s="16">
        <v>10</v>
      </c>
      <c r="BF19" s="17">
        <f t="shared" si="53"/>
        <v>44084</v>
      </c>
      <c r="BG19" s="18">
        <f>VLOOKUP(BF19,'Net_Schedule &amp; Net_Actual'!$A$1:$C$2107,2,0)</f>
        <v>29877.821</v>
      </c>
      <c r="BH19" s="18">
        <f>VLOOKUP(BF19,'Net_Schedule &amp; Net_Actual'!$A$1:$C$2107,3,0)</f>
        <v>29882.327000000001</v>
      </c>
      <c r="BI19" s="19">
        <f>[5]Summary!$M13</f>
        <v>31299.840000000062</v>
      </c>
      <c r="BJ19" s="19">
        <f t="shared" si="20"/>
        <v>5280.0000000000109</v>
      </c>
      <c r="BK19" s="19">
        <f t="shared" si="21"/>
        <v>220.00000000000045</v>
      </c>
      <c r="BL19" s="19">
        <f t="shared" si="22"/>
        <v>4590.6432000000095</v>
      </c>
      <c r="BM19" s="19">
        <f>[5]Summary!$N13</f>
        <v>4979.7600000000039</v>
      </c>
      <c r="BN19" s="52">
        <f t="shared" si="23"/>
        <v>4382.1888000000035</v>
      </c>
      <c r="BP19" s="16">
        <v>10</v>
      </c>
      <c r="BQ19" s="17">
        <f t="shared" si="54"/>
        <v>44114</v>
      </c>
      <c r="BR19" s="18">
        <f>VLOOKUP(BQ19,'Net_Schedule &amp; Net_Actual'!$A$1:$C$2107,2,0)</f>
        <v>24070.95</v>
      </c>
      <c r="BS19" s="18">
        <f>VLOOKUP(BQ19,'Net_Schedule &amp; Net_Actual'!$A$1:$C$2107,3,0)</f>
        <v>23808.580999999998</v>
      </c>
      <c r="BT19" s="19">
        <f>[5]Summary!$O13</f>
        <v>31299.840000000062</v>
      </c>
      <c r="BU19" s="19">
        <f t="shared" si="24"/>
        <v>5280.0000000000109</v>
      </c>
      <c r="BV19" s="19">
        <f t="shared" si="25"/>
        <v>220.00000000000045</v>
      </c>
      <c r="BW19" s="19">
        <f t="shared" si="26"/>
        <v>4590.6432000000095</v>
      </c>
      <c r="BX19" s="19">
        <f>[5]Summary!$P13</f>
        <v>4012.5949999999966</v>
      </c>
      <c r="BY19" s="52">
        <f t="shared" si="27"/>
        <v>3531.0835999999972</v>
      </c>
      <c r="CA19" s="16">
        <v>10</v>
      </c>
      <c r="CB19" s="17">
        <f t="shared" si="55"/>
        <v>44145</v>
      </c>
      <c r="CC19" s="18">
        <f>VLOOKUP(CB19,'Net_Schedule &amp; Net_Actual'!$A$1:$C$2107,2,0)</f>
        <v>10732.737999999999</v>
      </c>
      <c r="CD19" s="18">
        <f>VLOOKUP(CB19,'Net_Schedule &amp; Net_Actual'!$A$1:$C$2107,3,0)</f>
        <v>10444.799999999999</v>
      </c>
      <c r="CE19" s="19">
        <f>[5]Summary!$Q13</f>
        <v>31299.840000000062</v>
      </c>
      <c r="CF19" s="19">
        <f t="shared" si="28"/>
        <v>5280.0000000000109</v>
      </c>
      <c r="CG19" s="19">
        <f t="shared" si="29"/>
        <v>220.00000000000045</v>
      </c>
      <c r="CH19" s="19">
        <f t="shared" si="30"/>
        <v>4590.6432000000095</v>
      </c>
      <c r="CI19" s="19">
        <f>[5]Summary!$R13</f>
        <v>1797.125</v>
      </c>
      <c r="CJ19" s="52">
        <f t="shared" si="31"/>
        <v>1581.47</v>
      </c>
      <c r="CL19" s="16">
        <v>10</v>
      </c>
      <c r="CM19" s="17">
        <f t="shared" si="56"/>
        <v>44175</v>
      </c>
      <c r="CN19" s="18">
        <f>VLOOKUP(CM19,'Net_Schedule &amp; Net_Actual'!$A$1:$C$2107,2,0)</f>
        <v>7469.2529999999997</v>
      </c>
      <c r="CO19" s="18">
        <f>VLOOKUP(CM19,'Net_Schedule &amp; Net_Actual'!$A$1:$C$2107,3,0)</f>
        <v>7124.2910000000002</v>
      </c>
      <c r="CP19" s="19">
        <f>[5]Summary!$S13</f>
        <v>26083.200000000044</v>
      </c>
      <c r="CQ19" s="19">
        <f t="shared" si="32"/>
        <v>4400.0000000000082</v>
      </c>
      <c r="CR19" s="19">
        <f t="shared" si="33"/>
        <v>183.33333333333368</v>
      </c>
      <c r="CS19" s="19">
        <f t="shared" si="34"/>
        <v>3825.5360000000069</v>
      </c>
      <c r="CT19" s="19">
        <f>[5]Summary!$T13</f>
        <v>1257.5175000000002</v>
      </c>
      <c r="CU19" s="52">
        <f t="shared" si="35"/>
        <v>1106.6154000000001</v>
      </c>
      <c r="CW19" s="16">
        <v>10</v>
      </c>
      <c r="CX19" s="17">
        <f t="shared" si="57"/>
        <v>44206</v>
      </c>
      <c r="CY19" s="18">
        <f>VLOOKUP(CX19,'Net_Schedule &amp; Net_Actual'!$A$1:$C$2107,2,0)</f>
        <v>5534.77</v>
      </c>
      <c r="CZ19" s="18">
        <f>VLOOKUP(CX19,'Net_Schedule &amp; Net_Actual'!$A$1:$C$2107,3,0)</f>
        <v>5392.8729999999996</v>
      </c>
      <c r="DA19" s="19">
        <f>[5]Summary!$U13</f>
        <v>26083.200000000044</v>
      </c>
      <c r="DB19" s="19">
        <f t="shared" si="36"/>
        <v>4400.0000000000082</v>
      </c>
      <c r="DC19" s="19">
        <f t="shared" si="37"/>
        <v>183.33333333333368</v>
      </c>
      <c r="DD19" s="19">
        <f t="shared" si="38"/>
        <v>3825.5360000000069</v>
      </c>
      <c r="DE19" s="19">
        <f>[5]Summary!$V13</f>
        <v>923.30250000000012</v>
      </c>
      <c r="DF19" s="52">
        <f t="shared" si="39"/>
        <v>812.50620000000015</v>
      </c>
      <c r="DH19" s="16">
        <v>10</v>
      </c>
      <c r="DI19" s="17">
        <f t="shared" si="58"/>
        <v>44237</v>
      </c>
      <c r="DJ19" s="18">
        <f>VLOOKUP(DI19,'Net_Schedule &amp; Net_Actual'!$A$1:$C$2107,2,0)</f>
        <v>4624.96</v>
      </c>
      <c r="DK19" s="18">
        <f>VLOOKUP(DI19,'Net_Schedule &amp; Net_Actual'!$A$1:$C$2107,3,0)</f>
        <v>4508.1450000000004</v>
      </c>
      <c r="DL19" s="19">
        <f>[5]Summary!$W13</f>
        <v>31299.840000000062</v>
      </c>
      <c r="DM19" s="19">
        <f t="shared" si="40"/>
        <v>5280.0000000000109</v>
      </c>
      <c r="DN19" s="19">
        <f t="shared" si="41"/>
        <v>220.00000000000045</v>
      </c>
      <c r="DO19" s="19">
        <f t="shared" si="42"/>
        <v>4590.6432000000095</v>
      </c>
      <c r="DP19" s="19">
        <f>[5]Summary!$X13</f>
        <v>772.46750000000009</v>
      </c>
      <c r="DQ19" s="52">
        <f t="shared" si="43"/>
        <v>679.77140000000009</v>
      </c>
      <c r="DS19" s="16">
        <v>10</v>
      </c>
      <c r="DT19" s="17">
        <f t="shared" si="59"/>
        <v>44265</v>
      </c>
      <c r="DU19" s="18">
        <f>VLOOKUP(DT19,'Net_Schedule &amp; Net_Actual'!$A$1:$C$2107,2,0)</f>
        <v>4887.125</v>
      </c>
      <c r="DV19" s="18">
        <f>VLOOKUP(DT19,'Net_Schedule &amp; Net_Actual'!$A$1:$C$2107,3,0)</f>
        <v>4351.2</v>
      </c>
      <c r="DW19" s="19">
        <f>[5]Summary!$Y13</f>
        <v>31299.840000000062</v>
      </c>
      <c r="DX19" s="19">
        <f t="shared" si="44"/>
        <v>5280.0000000000109</v>
      </c>
      <c r="DY19" s="19">
        <f t="shared" si="45"/>
        <v>220.00000000000045</v>
      </c>
      <c r="DZ19" s="19">
        <f t="shared" si="46"/>
        <v>4590.6432000000095</v>
      </c>
      <c r="EA19" s="19">
        <f>[5]Summary!$Z13</f>
        <v>814.51249999999993</v>
      </c>
      <c r="EB19" s="52">
        <f t="shared" si="47"/>
        <v>716.77099999999996</v>
      </c>
    </row>
    <row r="20" spans="2:132" s="15" customFormat="1" ht="15.95" customHeight="1" x14ac:dyDescent="0.2">
      <c r="B20" s="16">
        <v>11</v>
      </c>
      <c r="C20" s="17">
        <f t="shared" si="48"/>
        <v>43932</v>
      </c>
      <c r="D20" s="18">
        <f>VLOOKUP(C20,'Net_Schedule &amp; Net_Actual'!$A$1:$C$2107,2,0)</f>
        <v>10131.421</v>
      </c>
      <c r="E20" s="18">
        <f>VLOOKUP(C20,'Net_Schedule &amp; Net_Actual'!$A$1:$C$2107,3,0)</f>
        <v>9987.2000000000007</v>
      </c>
      <c r="F20" s="19">
        <f>[5]Summary!$C14</f>
        <v>31299.840000000062</v>
      </c>
      <c r="G20" s="19">
        <f t="shared" si="0"/>
        <v>5280.0000000000109</v>
      </c>
      <c r="H20" s="19">
        <f t="shared" si="1"/>
        <v>220.00000000000045</v>
      </c>
      <c r="I20" s="19">
        <f t="shared" si="2"/>
        <v>4590.6432000000095</v>
      </c>
      <c r="J20" s="19">
        <f>[5]Summary!$D14</f>
        <v>1704.6224999999995</v>
      </c>
      <c r="K20" s="52">
        <f t="shared" si="3"/>
        <v>1500.0677999999996</v>
      </c>
      <c r="M20" s="16">
        <v>11</v>
      </c>
      <c r="N20" s="17">
        <f t="shared" si="49"/>
        <v>43962</v>
      </c>
      <c r="O20" s="18">
        <f>VLOOKUP(N20,'Net_Schedule &amp; Net_Actual'!$A$1:$C$2107,2,0)</f>
        <v>13689.795</v>
      </c>
      <c r="P20" s="18">
        <f>VLOOKUP(N20,'Net_Schedule &amp; Net_Actual'!$A$1:$C$2107,3,0)</f>
        <v>13185.6</v>
      </c>
      <c r="Q20" s="19">
        <f>[5]Summary!$E14</f>
        <v>31299.840000000062</v>
      </c>
      <c r="R20" s="19">
        <f t="shared" si="4"/>
        <v>5280.0000000000109</v>
      </c>
      <c r="S20" s="19">
        <f t="shared" si="5"/>
        <v>220.00000000000045</v>
      </c>
      <c r="T20" s="19">
        <f t="shared" si="6"/>
        <v>4590.6432000000095</v>
      </c>
      <c r="U20" s="19">
        <f>[5]Summary!$F14</f>
        <v>2297.2550000000015</v>
      </c>
      <c r="V20" s="52">
        <f t="shared" si="7"/>
        <v>2021.5844000000013</v>
      </c>
      <c r="X20" s="16">
        <v>11</v>
      </c>
      <c r="Y20" s="17">
        <f t="shared" si="50"/>
        <v>43993</v>
      </c>
      <c r="Z20" s="18">
        <f>VLOOKUP(Y20,'Net_Schedule &amp; Net_Actual'!$A$1:$C$2107,2,0)</f>
        <v>30640.955999999998</v>
      </c>
      <c r="AA20" s="18">
        <f>VLOOKUP(Y20,'Net_Schedule &amp; Net_Actual'!$A$1:$C$2107,3,0)</f>
        <v>30675.054</v>
      </c>
      <c r="AB20" s="19">
        <f>[5]Summary!$G14</f>
        <v>31299.840000000062</v>
      </c>
      <c r="AC20" s="19">
        <f t="shared" si="8"/>
        <v>5280.0000000000109</v>
      </c>
      <c r="AD20" s="19">
        <f t="shared" si="9"/>
        <v>220.00000000000045</v>
      </c>
      <c r="AE20" s="19">
        <f t="shared" si="10"/>
        <v>4590.6432000000095</v>
      </c>
      <c r="AF20" s="19">
        <f>[5]Summary!$H14</f>
        <v>5106.9300000000076</v>
      </c>
      <c r="AG20" s="52">
        <f t="shared" si="11"/>
        <v>4494.0984000000071</v>
      </c>
      <c r="AI20" s="16">
        <v>11</v>
      </c>
      <c r="AJ20" s="17">
        <f t="shared" si="51"/>
        <v>44023</v>
      </c>
      <c r="AK20" s="18">
        <f>VLOOKUP(AJ20,'Net_Schedule &amp; Net_Actual'!$A$1:$C$2107,2,0)</f>
        <v>22697.652999999998</v>
      </c>
      <c r="AL20" s="18">
        <f>VLOOKUP(AJ20,'Net_Schedule &amp; Net_Actual'!$A$1:$C$2107,3,0)</f>
        <v>14709.745000000001</v>
      </c>
      <c r="AM20" s="19">
        <f>[5]Summary!$I14</f>
        <v>31299.840000000062</v>
      </c>
      <c r="AN20" s="19">
        <f t="shared" si="12"/>
        <v>5280.0000000000109</v>
      </c>
      <c r="AO20" s="19">
        <f t="shared" si="13"/>
        <v>220.00000000000045</v>
      </c>
      <c r="AP20" s="19">
        <f t="shared" si="14"/>
        <v>4590.6432000000095</v>
      </c>
      <c r="AQ20" s="19">
        <f>[5]Summary!$J14</f>
        <v>5215.9200000000083</v>
      </c>
      <c r="AR20" s="52">
        <f t="shared" si="15"/>
        <v>4590.0096000000076</v>
      </c>
      <c r="AT20" s="16">
        <v>11</v>
      </c>
      <c r="AU20" s="17">
        <f t="shared" si="52"/>
        <v>44054</v>
      </c>
      <c r="AV20" s="18">
        <f>VLOOKUP(AU20,'Net_Schedule &amp; Net_Actual'!$A$1:$C$2107,2,0)</f>
        <v>29541.644</v>
      </c>
      <c r="AW20" s="18">
        <f>VLOOKUP(AU20,'Net_Schedule &amp; Net_Actual'!$A$1:$C$2107,3,0)</f>
        <v>29616.291000000001</v>
      </c>
      <c r="AX20" s="19">
        <f>[5]Summary!$K14</f>
        <v>31299.840000000062</v>
      </c>
      <c r="AY20" s="19">
        <f t="shared" si="16"/>
        <v>5280.0000000000109</v>
      </c>
      <c r="AZ20" s="19">
        <f t="shared" si="17"/>
        <v>220.00000000000045</v>
      </c>
      <c r="BA20" s="19">
        <f t="shared" si="18"/>
        <v>4590.6432000000095</v>
      </c>
      <c r="BB20" s="19">
        <f>[5]Summary!$L14</f>
        <v>4928.3050000000003</v>
      </c>
      <c r="BC20" s="52">
        <f t="shared" si="19"/>
        <v>4336.9084000000003</v>
      </c>
      <c r="BE20" s="16">
        <v>11</v>
      </c>
      <c r="BF20" s="17">
        <f t="shared" si="53"/>
        <v>44085</v>
      </c>
      <c r="BG20" s="18">
        <f>VLOOKUP(BF20,'Net_Schedule &amp; Net_Actual'!$A$1:$C$2107,2,0)</f>
        <v>29865.866999999998</v>
      </c>
      <c r="BH20" s="18">
        <f>VLOOKUP(BF20,'Net_Schedule &amp; Net_Actual'!$A$1:$C$2107,3,0)</f>
        <v>29907.927</v>
      </c>
      <c r="BI20" s="19">
        <f>[5]Summary!$M14</f>
        <v>31299.840000000062</v>
      </c>
      <c r="BJ20" s="19">
        <f t="shared" si="20"/>
        <v>5280.0000000000109</v>
      </c>
      <c r="BK20" s="19">
        <f t="shared" si="21"/>
        <v>220.00000000000045</v>
      </c>
      <c r="BL20" s="19">
        <f t="shared" si="22"/>
        <v>4590.6432000000095</v>
      </c>
      <c r="BM20" s="19">
        <f>[5]Summary!$N14</f>
        <v>4979.7600000000039</v>
      </c>
      <c r="BN20" s="52">
        <f t="shared" si="23"/>
        <v>4382.1888000000035</v>
      </c>
      <c r="BP20" s="16">
        <v>11</v>
      </c>
      <c r="BQ20" s="17">
        <f t="shared" si="54"/>
        <v>44115</v>
      </c>
      <c r="BR20" s="18">
        <f>VLOOKUP(BQ20,'Net_Schedule &amp; Net_Actual'!$A$1:$C$2107,2,0)</f>
        <v>23161.411</v>
      </c>
      <c r="BS20" s="18">
        <f>VLOOKUP(BQ20,'Net_Schedule &amp; Net_Actual'!$A$1:$C$2107,3,0)</f>
        <v>22464.145</v>
      </c>
      <c r="BT20" s="19">
        <f>[5]Summary!$O14</f>
        <v>31299.840000000062</v>
      </c>
      <c r="BU20" s="19">
        <f t="shared" si="24"/>
        <v>5280.0000000000109</v>
      </c>
      <c r="BV20" s="19">
        <f t="shared" si="25"/>
        <v>220.00000000000045</v>
      </c>
      <c r="BW20" s="19">
        <f t="shared" si="26"/>
        <v>4590.6432000000095</v>
      </c>
      <c r="BX20" s="19">
        <f>[5]Summary!$P14</f>
        <v>3969.1649999999963</v>
      </c>
      <c r="BY20" s="52">
        <f t="shared" si="27"/>
        <v>3492.865199999997</v>
      </c>
      <c r="CA20" s="16">
        <v>11</v>
      </c>
      <c r="CB20" s="17">
        <f t="shared" si="55"/>
        <v>44146</v>
      </c>
      <c r="CC20" s="18">
        <f>VLOOKUP(CB20,'Net_Schedule &amp; Net_Actual'!$A$1:$C$2107,2,0)</f>
        <v>10514.442999999999</v>
      </c>
      <c r="CD20" s="18">
        <f>VLOOKUP(CB20,'Net_Schedule &amp; Net_Actual'!$A$1:$C$2107,3,0)</f>
        <v>10337.382</v>
      </c>
      <c r="CE20" s="19">
        <f>[5]Summary!$Q14</f>
        <v>31299.840000000062</v>
      </c>
      <c r="CF20" s="19">
        <f t="shared" si="28"/>
        <v>5280.0000000000109</v>
      </c>
      <c r="CG20" s="19">
        <f t="shared" si="29"/>
        <v>220.00000000000045</v>
      </c>
      <c r="CH20" s="19">
        <f t="shared" si="30"/>
        <v>4590.6432000000095</v>
      </c>
      <c r="CI20" s="19">
        <f>[5]Summary!$R14</f>
        <v>1754.375</v>
      </c>
      <c r="CJ20" s="52">
        <f t="shared" si="31"/>
        <v>1543.85</v>
      </c>
      <c r="CL20" s="16">
        <v>11</v>
      </c>
      <c r="CM20" s="17">
        <f t="shared" si="56"/>
        <v>44176</v>
      </c>
      <c r="CN20" s="18">
        <f>VLOOKUP(CM20,'Net_Schedule &amp; Net_Actual'!$A$1:$C$2107,2,0)</f>
        <v>7177.3450000000003</v>
      </c>
      <c r="CO20" s="18">
        <f>VLOOKUP(CM20,'Net_Schedule &amp; Net_Actual'!$A$1:$C$2107,3,0)</f>
        <v>7102.9089999999997</v>
      </c>
      <c r="CP20" s="19">
        <f>[5]Summary!$S14</f>
        <v>26083.200000000044</v>
      </c>
      <c r="CQ20" s="19">
        <f t="shared" si="32"/>
        <v>4400.0000000000082</v>
      </c>
      <c r="CR20" s="19">
        <f t="shared" si="33"/>
        <v>183.33333333333368</v>
      </c>
      <c r="CS20" s="19">
        <f t="shared" si="34"/>
        <v>3825.5360000000069</v>
      </c>
      <c r="CT20" s="19">
        <f>[5]Summary!$T14</f>
        <v>1199.2650000000001</v>
      </c>
      <c r="CU20" s="52">
        <f t="shared" si="35"/>
        <v>1055.3532</v>
      </c>
      <c r="CW20" s="16">
        <v>11</v>
      </c>
      <c r="CX20" s="17">
        <f t="shared" si="57"/>
        <v>44207</v>
      </c>
      <c r="CY20" s="18">
        <f>VLOOKUP(CX20,'Net_Schedule &amp; Net_Actual'!$A$1:$C$2107,2,0)</f>
        <v>5755</v>
      </c>
      <c r="CZ20" s="18">
        <f>VLOOKUP(CX20,'Net_Schedule &amp; Net_Actual'!$A$1:$C$2107,3,0)</f>
        <v>5680.6540000000005</v>
      </c>
      <c r="DA20" s="19">
        <f>[5]Summary!$U14</f>
        <v>26083.200000000044</v>
      </c>
      <c r="DB20" s="19">
        <f t="shared" si="36"/>
        <v>4400.0000000000082</v>
      </c>
      <c r="DC20" s="19">
        <f t="shared" si="37"/>
        <v>183.33333333333368</v>
      </c>
      <c r="DD20" s="19">
        <f t="shared" si="38"/>
        <v>3825.5360000000069</v>
      </c>
      <c r="DE20" s="19">
        <f>[5]Summary!$V14</f>
        <v>959.17750000000012</v>
      </c>
      <c r="DF20" s="52">
        <f t="shared" si="39"/>
        <v>844.07620000000009</v>
      </c>
      <c r="DH20" s="16">
        <v>11</v>
      </c>
      <c r="DI20" s="17">
        <f t="shared" si="58"/>
        <v>44238</v>
      </c>
      <c r="DJ20" s="18">
        <f>VLOOKUP(DI20,'Net_Schedule &amp; Net_Actual'!$A$1:$C$2107,2,0)</f>
        <v>4771.1899999999996</v>
      </c>
      <c r="DK20" s="18">
        <f>VLOOKUP(DI20,'Net_Schedule &amp; Net_Actual'!$A$1:$C$2107,3,0)</f>
        <v>4645.1639999999998</v>
      </c>
      <c r="DL20" s="19">
        <f>[5]Summary!$W14</f>
        <v>31299.840000000062</v>
      </c>
      <c r="DM20" s="19">
        <f t="shared" si="40"/>
        <v>5280.0000000000109</v>
      </c>
      <c r="DN20" s="19">
        <f t="shared" si="41"/>
        <v>220.00000000000045</v>
      </c>
      <c r="DO20" s="19">
        <f t="shared" si="42"/>
        <v>4590.6432000000095</v>
      </c>
      <c r="DP20" s="19">
        <f>[5]Summary!$X14</f>
        <v>797.8850000000001</v>
      </c>
      <c r="DQ20" s="52">
        <f t="shared" si="43"/>
        <v>702.13880000000006</v>
      </c>
      <c r="DS20" s="16">
        <v>11</v>
      </c>
      <c r="DT20" s="17">
        <f t="shared" si="59"/>
        <v>44266</v>
      </c>
      <c r="DU20" s="18">
        <f>VLOOKUP(DT20,'Net_Schedule &amp; Net_Actual'!$A$1:$C$2107,2,0)</f>
        <v>4593.3329999999996</v>
      </c>
      <c r="DV20" s="18">
        <f>VLOOKUP(DT20,'Net_Schedule &amp; Net_Actual'!$A$1:$C$2107,3,0)</f>
        <v>4281.3819999999996</v>
      </c>
      <c r="DW20" s="19">
        <f>[5]Summary!$Y14</f>
        <v>31299.840000000062</v>
      </c>
      <c r="DX20" s="19">
        <f t="shared" si="44"/>
        <v>5280.0000000000109</v>
      </c>
      <c r="DY20" s="19">
        <f t="shared" si="45"/>
        <v>220.00000000000045</v>
      </c>
      <c r="DZ20" s="19">
        <f t="shared" si="46"/>
        <v>4590.6432000000095</v>
      </c>
      <c r="EA20" s="19">
        <f>[5]Summary!$Z14</f>
        <v>773.34499999999991</v>
      </c>
      <c r="EB20" s="52">
        <f t="shared" si="47"/>
        <v>680.54359999999997</v>
      </c>
    </row>
    <row r="21" spans="2:132" s="15" customFormat="1" ht="15.95" customHeight="1" x14ac:dyDescent="0.2">
      <c r="B21" s="16">
        <v>12</v>
      </c>
      <c r="C21" s="17">
        <f t="shared" si="48"/>
        <v>43933</v>
      </c>
      <c r="D21" s="18">
        <f>VLOOKUP(C21,'Net_Schedule &amp; Net_Actual'!$A$1:$C$2107,2,0)</f>
        <v>8242.2090000000007</v>
      </c>
      <c r="E21" s="18">
        <f>VLOOKUP(C21,'Net_Schedule &amp; Net_Actual'!$A$1:$C$2107,3,0)</f>
        <v>8257.9639999999999</v>
      </c>
      <c r="F21" s="19">
        <f>[5]Summary!$C15</f>
        <v>31299.840000000062</v>
      </c>
      <c r="G21" s="19">
        <f t="shared" si="0"/>
        <v>5280.0000000000109</v>
      </c>
      <c r="H21" s="19">
        <f t="shared" si="1"/>
        <v>220.00000000000045</v>
      </c>
      <c r="I21" s="19">
        <f t="shared" si="2"/>
        <v>4590.6432000000095</v>
      </c>
      <c r="J21" s="19">
        <f>[5]Summary!$D15</f>
        <v>1373.5175000000002</v>
      </c>
      <c r="K21" s="52">
        <f t="shared" si="3"/>
        <v>1208.6954000000001</v>
      </c>
      <c r="M21" s="16">
        <v>12</v>
      </c>
      <c r="N21" s="17">
        <f t="shared" si="49"/>
        <v>43963</v>
      </c>
      <c r="O21" s="18">
        <f>VLOOKUP(N21,'Net_Schedule &amp; Net_Actual'!$A$1:$C$2107,2,0)</f>
        <v>13497.307000000001</v>
      </c>
      <c r="P21" s="18">
        <f>VLOOKUP(N21,'Net_Schedule &amp; Net_Actual'!$A$1:$C$2107,3,0)</f>
        <v>13179.127</v>
      </c>
      <c r="Q21" s="19">
        <f>[5]Summary!$E15</f>
        <v>31299.840000000062</v>
      </c>
      <c r="R21" s="19">
        <f t="shared" si="4"/>
        <v>5280.0000000000109</v>
      </c>
      <c r="S21" s="19">
        <f t="shared" si="5"/>
        <v>220.00000000000045</v>
      </c>
      <c r="T21" s="19">
        <f t="shared" si="6"/>
        <v>4590.6432000000095</v>
      </c>
      <c r="U21" s="19">
        <f>[5]Summary!$F15</f>
        <v>2346.7025000000012</v>
      </c>
      <c r="V21" s="52">
        <f t="shared" si="7"/>
        <v>2065.0982000000013</v>
      </c>
      <c r="X21" s="16">
        <v>12</v>
      </c>
      <c r="Y21" s="17">
        <f t="shared" si="50"/>
        <v>43994</v>
      </c>
      <c r="Z21" s="18">
        <f>VLOOKUP(Y21,'Net_Schedule &amp; Net_Actual'!$A$1:$C$2107,2,0)</f>
        <v>30666.108</v>
      </c>
      <c r="AA21" s="18">
        <f>VLOOKUP(Y21,'Net_Schedule &amp; Net_Actual'!$A$1:$C$2107,3,0)</f>
        <v>30709.018</v>
      </c>
      <c r="AB21" s="19">
        <f>[5]Summary!$G15</f>
        <v>31299.840000000062</v>
      </c>
      <c r="AC21" s="19">
        <f t="shared" si="8"/>
        <v>5280.0000000000109</v>
      </c>
      <c r="AD21" s="19">
        <f t="shared" si="9"/>
        <v>220.00000000000045</v>
      </c>
      <c r="AE21" s="19">
        <f t="shared" si="10"/>
        <v>4590.6432000000095</v>
      </c>
      <c r="AF21" s="19">
        <f>[5]Summary!$H15</f>
        <v>5106.9300000000076</v>
      </c>
      <c r="AG21" s="52">
        <f t="shared" si="11"/>
        <v>4494.0984000000071</v>
      </c>
      <c r="AI21" s="16">
        <v>12</v>
      </c>
      <c r="AJ21" s="17">
        <f t="shared" si="51"/>
        <v>44024</v>
      </c>
      <c r="AK21" s="18">
        <f>VLOOKUP(AJ21,'Net_Schedule &amp; Net_Actual'!$A$1:$C$2107,2,0)</f>
        <v>31295.903999999999</v>
      </c>
      <c r="AL21" s="18">
        <f>VLOOKUP(AJ21,'Net_Schedule &amp; Net_Actual'!$A$1:$C$2107,3,0)</f>
        <v>31085.963</v>
      </c>
      <c r="AM21" s="19">
        <f>[5]Summary!$I15</f>
        <v>31299.840000000062</v>
      </c>
      <c r="AN21" s="19">
        <f t="shared" si="12"/>
        <v>5280.0000000000109</v>
      </c>
      <c r="AO21" s="19">
        <f t="shared" si="13"/>
        <v>220.00000000000045</v>
      </c>
      <c r="AP21" s="19">
        <f t="shared" si="14"/>
        <v>4590.6432000000095</v>
      </c>
      <c r="AQ21" s="19">
        <f>[5]Summary!$J15</f>
        <v>5215.9200000000083</v>
      </c>
      <c r="AR21" s="52">
        <f t="shared" si="15"/>
        <v>4590.0096000000076</v>
      </c>
      <c r="AT21" s="16">
        <v>12</v>
      </c>
      <c r="AU21" s="17">
        <f t="shared" si="52"/>
        <v>44055</v>
      </c>
      <c r="AV21" s="18">
        <f>VLOOKUP(AU21,'Net_Schedule &amp; Net_Actual'!$A$1:$C$2107,2,0)</f>
        <v>29362.383000000002</v>
      </c>
      <c r="AW21" s="18">
        <f>VLOOKUP(AU21,'Net_Schedule &amp; Net_Actual'!$A$1:$C$2107,3,0)</f>
        <v>29488.799999999999</v>
      </c>
      <c r="AX21" s="19">
        <f>[5]Summary!$K15</f>
        <v>31299.840000000062</v>
      </c>
      <c r="AY21" s="19">
        <f t="shared" si="16"/>
        <v>5280.0000000000109</v>
      </c>
      <c r="AZ21" s="19">
        <f t="shared" si="17"/>
        <v>220.00000000000045</v>
      </c>
      <c r="BA21" s="19">
        <f t="shared" si="18"/>
        <v>4590.6432000000095</v>
      </c>
      <c r="BB21" s="19">
        <f>[5]Summary!$L15</f>
        <v>4898.3250000000016</v>
      </c>
      <c r="BC21" s="52">
        <f t="shared" si="19"/>
        <v>4310.5260000000017</v>
      </c>
      <c r="BE21" s="16">
        <v>12</v>
      </c>
      <c r="BF21" s="17">
        <f t="shared" si="53"/>
        <v>44086</v>
      </c>
      <c r="BG21" s="18">
        <f>VLOOKUP(BF21,'Net_Schedule &amp; Net_Actual'!$A$1:$C$2107,2,0)</f>
        <v>29355.206999999999</v>
      </c>
      <c r="BH21" s="18">
        <f>VLOOKUP(BF21,'Net_Schedule &amp; Net_Actual'!$A$1:$C$2107,3,0)</f>
        <v>29398.036</v>
      </c>
      <c r="BI21" s="19">
        <f>[5]Summary!$M15</f>
        <v>31299.840000000062</v>
      </c>
      <c r="BJ21" s="19">
        <f t="shared" si="20"/>
        <v>5280.0000000000109</v>
      </c>
      <c r="BK21" s="19">
        <f t="shared" si="21"/>
        <v>220.00000000000045</v>
      </c>
      <c r="BL21" s="19">
        <f t="shared" si="22"/>
        <v>4590.6432000000095</v>
      </c>
      <c r="BM21" s="19">
        <f>[5]Summary!$N15</f>
        <v>4896.1850000000022</v>
      </c>
      <c r="BN21" s="52">
        <f t="shared" si="23"/>
        <v>4308.6428000000024</v>
      </c>
      <c r="BP21" s="16">
        <v>12</v>
      </c>
      <c r="BQ21" s="17">
        <f t="shared" si="54"/>
        <v>44116</v>
      </c>
      <c r="BR21" s="18">
        <f>VLOOKUP(BQ21,'Net_Schedule &amp; Net_Actual'!$A$1:$C$2107,2,0)</f>
        <v>22144.219000000001</v>
      </c>
      <c r="BS21" s="18">
        <f>VLOOKUP(BQ21,'Net_Schedule &amp; Net_Actual'!$A$1:$C$2107,3,0)</f>
        <v>21579.418000000001</v>
      </c>
      <c r="BT21" s="19">
        <f>[5]Summary!$O15</f>
        <v>31299.840000000062</v>
      </c>
      <c r="BU21" s="19">
        <f t="shared" si="24"/>
        <v>5280.0000000000109</v>
      </c>
      <c r="BV21" s="19">
        <f t="shared" si="25"/>
        <v>220.00000000000045</v>
      </c>
      <c r="BW21" s="19">
        <f t="shared" si="26"/>
        <v>4590.6432000000095</v>
      </c>
      <c r="BX21" s="19">
        <f>[5]Summary!$P15</f>
        <v>3750.5299999999975</v>
      </c>
      <c r="BY21" s="52">
        <f t="shared" si="27"/>
        <v>3300.466399999998</v>
      </c>
      <c r="CA21" s="16">
        <v>12</v>
      </c>
      <c r="CB21" s="17">
        <f t="shared" si="55"/>
        <v>44147</v>
      </c>
      <c r="CC21" s="18">
        <f>VLOOKUP(CB21,'Net_Schedule &amp; Net_Actual'!$A$1:$C$2107,2,0)</f>
        <v>10036.375</v>
      </c>
      <c r="CD21" s="18">
        <f>VLOOKUP(CB21,'Net_Schedule &amp; Net_Actual'!$A$1:$C$2107,3,0)</f>
        <v>9818.2540000000008</v>
      </c>
      <c r="CE21" s="19">
        <f>[5]Summary!$Q15</f>
        <v>31299.840000000062</v>
      </c>
      <c r="CF21" s="19">
        <f t="shared" si="28"/>
        <v>5280.0000000000109</v>
      </c>
      <c r="CG21" s="19">
        <f t="shared" si="29"/>
        <v>220.00000000000045</v>
      </c>
      <c r="CH21" s="19">
        <f t="shared" si="30"/>
        <v>4590.6432000000095</v>
      </c>
      <c r="CI21" s="19">
        <f>[5]Summary!$R15</f>
        <v>1598.625</v>
      </c>
      <c r="CJ21" s="52">
        <f t="shared" si="31"/>
        <v>1406.79</v>
      </c>
      <c r="CL21" s="16">
        <v>12</v>
      </c>
      <c r="CM21" s="17">
        <f t="shared" si="56"/>
        <v>44177</v>
      </c>
      <c r="CN21" s="18">
        <f>VLOOKUP(CM21,'Net_Schedule &amp; Net_Actual'!$A$1:$C$2107,2,0)</f>
        <v>7301.4350000000004</v>
      </c>
      <c r="CO21" s="18">
        <f>VLOOKUP(CM21,'Net_Schedule &amp; Net_Actual'!$A$1:$C$2107,3,0)</f>
        <v>7174.1819999999998</v>
      </c>
      <c r="CP21" s="19">
        <f>[5]Summary!$S15</f>
        <v>26083.200000000044</v>
      </c>
      <c r="CQ21" s="19">
        <f t="shared" si="32"/>
        <v>4400.0000000000082</v>
      </c>
      <c r="CR21" s="19">
        <f t="shared" si="33"/>
        <v>183.33333333333368</v>
      </c>
      <c r="CS21" s="19">
        <f t="shared" si="34"/>
        <v>3825.5360000000069</v>
      </c>
      <c r="CT21" s="19">
        <f>[5]Summary!$T15</f>
        <v>1217.3475000000001</v>
      </c>
      <c r="CU21" s="52">
        <f t="shared" si="35"/>
        <v>1071.2658000000001</v>
      </c>
      <c r="CW21" s="16">
        <v>12</v>
      </c>
      <c r="CX21" s="17">
        <f t="shared" si="57"/>
        <v>44208</v>
      </c>
      <c r="CY21" s="18">
        <f>VLOOKUP(CX21,'Net_Schedule &amp; Net_Actual'!$A$1:$C$2107,2,0)</f>
        <v>5936.75</v>
      </c>
      <c r="CZ21" s="18">
        <f>VLOOKUP(CX21,'Net_Schedule &amp; Net_Actual'!$A$1:$C$2107,3,0)</f>
        <v>5861.6729999999998</v>
      </c>
      <c r="DA21" s="19">
        <f>[5]Summary!$U15</f>
        <v>26083.200000000044</v>
      </c>
      <c r="DB21" s="19">
        <f t="shared" si="36"/>
        <v>4400.0000000000082</v>
      </c>
      <c r="DC21" s="19">
        <f t="shared" si="37"/>
        <v>183.33333333333368</v>
      </c>
      <c r="DD21" s="19">
        <f t="shared" si="38"/>
        <v>3825.5360000000069</v>
      </c>
      <c r="DE21" s="19">
        <f>[5]Summary!$V15</f>
        <v>989.47000000000014</v>
      </c>
      <c r="DF21" s="52">
        <f t="shared" si="39"/>
        <v>870.73360000000014</v>
      </c>
      <c r="DH21" s="16">
        <v>12</v>
      </c>
      <c r="DI21" s="17">
        <f t="shared" si="58"/>
        <v>44239</v>
      </c>
      <c r="DJ21" s="18">
        <f>VLOOKUP(DI21,'Net_Schedule &amp; Net_Actual'!$A$1:$C$2107,2,0)</f>
        <v>4579.0079999999998</v>
      </c>
      <c r="DK21" s="18">
        <f>VLOOKUP(DI21,'Net_Schedule &amp; Net_Actual'!$A$1:$C$2107,3,0)</f>
        <v>4460.5820000000003</v>
      </c>
      <c r="DL21" s="19">
        <f>[5]Summary!$W15</f>
        <v>31299.840000000062</v>
      </c>
      <c r="DM21" s="19">
        <f t="shared" si="40"/>
        <v>5280.0000000000109</v>
      </c>
      <c r="DN21" s="19">
        <f t="shared" si="41"/>
        <v>220.00000000000045</v>
      </c>
      <c r="DO21" s="19">
        <f t="shared" si="42"/>
        <v>4590.6432000000095</v>
      </c>
      <c r="DP21" s="19">
        <f>[5]Summary!$X15</f>
        <v>763.92500000000007</v>
      </c>
      <c r="DQ21" s="52">
        <f t="shared" si="43"/>
        <v>672.25400000000002</v>
      </c>
      <c r="DS21" s="16">
        <v>12</v>
      </c>
      <c r="DT21" s="17">
        <f t="shared" si="59"/>
        <v>44267</v>
      </c>
      <c r="DU21" s="18">
        <f>VLOOKUP(DT21,'Net_Schedule &amp; Net_Actual'!$A$1:$C$2107,2,0)</f>
        <v>5194.95</v>
      </c>
      <c r="DV21" s="18">
        <f>VLOOKUP(DT21,'Net_Schedule &amp; Net_Actual'!$A$1:$C$2107,3,0)</f>
        <v>4857.3090000000002</v>
      </c>
      <c r="DW21" s="19">
        <f>[5]Summary!$Y15</f>
        <v>31299.840000000062</v>
      </c>
      <c r="DX21" s="19">
        <f t="shared" si="44"/>
        <v>5280.0000000000109</v>
      </c>
      <c r="DY21" s="19">
        <f t="shared" si="45"/>
        <v>220.00000000000045</v>
      </c>
      <c r="DZ21" s="19">
        <f t="shared" si="46"/>
        <v>4590.6432000000095</v>
      </c>
      <c r="EA21" s="19">
        <f>[5]Summary!$Z15</f>
        <v>865.80500000000006</v>
      </c>
      <c r="EB21" s="52">
        <f t="shared" si="47"/>
        <v>761.90840000000003</v>
      </c>
    </row>
    <row r="22" spans="2:132" s="15" customFormat="1" ht="15.95" customHeight="1" x14ac:dyDescent="0.2">
      <c r="B22" s="16">
        <v>13</v>
      </c>
      <c r="C22" s="17">
        <f t="shared" si="48"/>
        <v>43934</v>
      </c>
      <c r="D22" s="18">
        <f>VLOOKUP(C22,'Net_Schedule &amp; Net_Actual'!$A$1:$C$2107,2,0)</f>
        <v>6463.51</v>
      </c>
      <c r="E22" s="18">
        <f>VLOOKUP(C22,'Net_Schedule &amp; Net_Actual'!$A$1:$C$2107,3,0)</f>
        <v>6405.3090000000002</v>
      </c>
      <c r="F22" s="19">
        <f>[5]Summary!$C16</f>
        <v>31299.840000000062</v>
      </c>
      <c r="G22" s="19">
        <f t="shared" si="0"/>
        <v>5280.0000000000109</v>
      </c>
      <c r="H22" s="19">
        <f t="shared" si="1"/>
        <v>220.00000000000045</v>
      </c>
      <c r="I22" s="19">
        <f t="shared" si="2"/>
        <v>4590.6432000000095</v>
      </c>
      <c r="J22" s="19">
        <f>[5]Summary!$D16</f>
        <v>1077.9600000000003</v>
      </c>
      <c r="K22" s="52">
        <f t="shared" si="3"/>
        <v>948.60480000000018</v>
      </c>
      <c r="M22" s="16">
        <v>13</v>
      </c>
      <c r="N22" s="17">
        <f t="shared" si="49"/>
        <v>43964</v>
      </c>
      <c r="O22" s="18">
        <f>VLOOKUP(N22,'Net_Schedule &amp; Net_Actual'!$A$1:$C$2107,2,0)</f>
        <v>12815.641</v>
      </c>
      <c r="P22" s="18">
        <f>VLOOKUP(N22,'Net_Schedule &amp; Net_Actual'!$A$1:$C$2107,3,0)</f>
        <v>12465.018</v>
      </c>
      <c r="Q22" s="19">
        <f>[5]Summary!$E16</f>
        <v>31299.840000000062</v>
      </c>
      <c r="R22" s="19">
        <f t="shared" si="4"/>
        <v>5280.0000000000109</v>
      </c>
      <c r="S22" s="19">
        <f t="shared" si="5"/>
        <v>220.00000000000045</v>
      </c>
      <c r="T22" s="19">
        <f t="shared" si="6"/>
        <v>4590.6432000000095</v>
      </c>
      <c r="U22" s="19">
        <f>[5]Summary!$F16</f>
        <v>2140.4725000000003</v>
      </c>
      <c r="V22" s="52">
        <f t="shared" si="7"/>
        <v>1883.6158000000003</v>
      </c>
      <c r="X22" s="16">
        <v>13</v>
      </c>
      <c r="Y22" s="17">
        <f t="shared" si="50"/>
        <v>43995</v>
      </c>
      <c r="Z22" s="18">
        <f>VLOOKUP(Y22,'Net_Schedule &amp; Net_Actual'!$A$1:$C$2107,2,0)</f>
        <v>30629.955000000002</v>
      </c>
      <c r="AA22" s="18">
        <f>VLOOKUP(Y22,'Net_Schedule &amp; Net_Actual'!$A$1:$C$2107,3,0)</f>
        <v>30656.653999999999</v>
      </c>
      <c r="AB22" s="19">
        <f>[5]Summary!$G16</f>
        <v>31299.840000000062</v>
      </c>
      <c r="AC22" s="19">
        <f t="shared" si="8"/>
        <v>5280.0000000000109</v>
      </c>
      <c r="AD22" s="19">
        <f t="shared" si="9"/>
        <v>220.00000000000045</v>
      </c>
      <c r="AE22" s="19">
        <f t="shared" si="10"/>
        <v>4590.6432000000095</v>
      </c>
      <c r="AF22" s="19">
        <f>[5]Summary!$H16</f>
        <v>5106.9300000000076</v>
      </c>
      <c r="AG22" s="52">
        <f t="shared" si="11"/>
        <v>4494.0984000000071</v>
      </c>
      <c r="AI22" s="16">
        <v>13</v>
      </c>
      <c r="AJ22" s="17">
        <f t="shared" si="51"/>
        <v>44025</v>
      </c>
      <c r="AK22" s="18">
        <f>VLOOKUP(AJ22,'Net_Schedule &amp; Net_Actual'!$A$1:$C$2107,2,0)</f>
        <v>31295.863000000001</v>
      </c>
      <c r="AL22" s="18">
        <f>VLOOKUP(AJ22,'Net_Schedule &amp; Net_Actual'!$A$1:$C$2107,3,0)</f>
        <v>31370.544999999998</v>
      </c>
      <c r="AM22" s="19">
        <f>[5]Summary!$I16</f>
        <v>31299.840000000062</v>
      </c>
      <c r="AN22" s="19">
        <f t="shared" si="12"/>
        <v>5280.0000000000109</v>
      </c>
      <c r="AO22" s="19">
        <f t="shared" si="13"/>
        <v>220.00000000000045</v>
      </c>
      <c r="AP22" s="19">
        <f t="shared" si="14"/>
        <v>4590.6432000000095</v>
      </c>
      <c r="AQ22" s="19">
        <f>[5]Summary!$J16</f>
        <v>5215.9200000000083</v>
      </c>
      <c r="AR22" s="52">
        <f t="shared" si="15"/>
        <v>4590.0096000000076</v>
      </c>
      <c r="AT22" s="16">
        <v>13</v>
      </c>
      <c r="AU22" s="17">
        <f t="shared" si="52"/>
        <v>44056</v>
      </c>
      <c r="AV22" s="18">
        <f>VLOOKUP(AU22,'Net_Schedule &amp; Net_Actual'!$A$1:$C$2107,2,0)</f>
        <v>29342.097000000002</v>
      </c>
      <c r="AW22" s="18">
        <f>VLOOKUP(AU22,'Net_Schedule &amp; Net_Actual'!$A$1:$C$2107,3,0)</f>
        <v>29390.617999999999</v>
      </c>
      <c r="AX22" s="19">
        <f>[5]Summary!$K16</f>
        <v>31299.840000000062</v>
      </c>
      <c r="AY22" s="19">
        <f t="shared" si="16"/>
        <v>5280.0000000000109</v>
      </c>
      <c r="AZ22" s="19">
        <f t="shared" si="17"/>
        <v>220.00000000000045</v>
      </c>
      <c r="BA22" s="19">
        <f t="shared" si="18"/>
        <v>4590.6432000000095</v>
      </c>
      <c r="BB22" s="19">
        <f>[5]Summary!$L16</f>
        <v>4898.3250000000016</v>
      </c>
      <c r="BC22" s="52">
        <f t="shared" si="19"/>
        <v>4310.5260000000017</v>
      </c>
      <c r="BE22" s="16">
        <v>13</v>
      </c>
      <c r="BF22" s="17">
        <f t="shared" si="53"/>
        <v>44087</v>
      </c>
      <c r="BG22" s="18">
        <f>VLOOKUP(BF22,'Net_Schedule &amp; Net_Actual'!$A$1:$C$2107,2,0)</f>
        <v>6518.3490000000002</v>
      </c>
      <c r="BH22" s="18">
        <f>VLOOKUP(BF22,'Net_Schedule &amp; Net_Actual'!$A$1:$C$2107,3,0)</f>
        <v>5963.4179999999997</v>
      </c>
      <c r="BI22" s="19">
        <f>[5]Summary!$M16</f>
        <v>31299.840000000062</v>
      </c>
      <c r="BJ22" s="19">
        <f t="shared" si="20"/>
        <v>5280.0000000000109</v>
      </c>
      <c r="BK22" s="19">
        <f t="shared" si="21"/>
        <v>220.00000000000045</v>
      </c>
      <c r="BL22" s="19">
        <f t="shared" si="22"/>
        <v>4590.6432000000095</v>
      </c>
      <c r="BM22" s="19">
        <f>[5]Summary!$N16</f>
        <v>1161.3649999999993</v>
      </c>
      <c r="BN22" s="52">
        <f t="shared" si="23"/>
        <v>1022.0011999999994</v>
      </c>
      <c r="BP22" s="16">
        <v>13</v>
      </c>
      <c r="BQ22" s="17">
        <f t="shared" si="54"/>
        <v>44117</v>
      </c>
      <c r="BR22" s="18">
        <f>VLOOKUP(BQ22,'Net_Schedule &amp; Net_Actual'!$A$1:$C$2107,2,0)</f>
        <v>22852.811000000002</v>
      </c>
      <c r="BS22" s="18">
        <f>VLOOKUP(BQ22,'Net_Schedule &amp; Net_Actual'!$A$1:$C$2107,3,0)</f>
        <v>22338.472000000002</v>
      </c>
      <c r="BT22" s="19">
        <f>[5]Summary!$O16</f>
        <v>31299.840000000062</v>
      </c>
      <c r="BU22" s="19">
        <f t="shared" si="24"/>
        <v>5280.0000000000109</v>
      </c>
      <c r="BV22" s="19">
        <f t="shared" si="25"/>
        <v>220.00000000000045</v>
      </c>
      <c r="BW22" s="19">
        <f t="shared" si="26"/>
        <v>4590.6432000000095</v>
      </c>
      <c r="BX22" s="19">
        <f>[5]Summary!$P16</f>
        <v>3817.2575000000024</v>
      </c>
      <c r="BY22" s="52">
        <f t="shared" si="27"/>
        <v>3359.1866000000023</v>
      </c>
      <c r="CA22" s="16">
        <v>13</v>
      </c>
      <c r="CB22" s="17">
        <f t="shared" si="55"/>
        <v>44148</v>
      </c>
      <c r="CC22" s="18">
        <f>VLOOKUP(CB22,'Net_Schedule &amp; Net_Actual'!$A$1:$C$2107,2,0)</f>
        <v>11203.538</v>
      </c>
      <c r="CD22" s="18">
        <f>VLOOKUP(CB22,'Net_Schedule &amp; Net_Actual'!$A$1:$C$2107,3,0)</f>
        <v>10847.272999999999</v>
      </c>
      <c r="CE22" s="19">
        <f>[5]Summary!$Q16</f>
        <v>31299.840000000062</v>
      </c>
      <c r="CF22" s="19">
        <f t="shared" si="28"/>
        <v>5280.0000000000109</v>
      </c>
      <c r="CG22" s="19">
        <f t="shared" si="29"/>
        <v>220.00000000000045</v>
      </c>
      <c r="CH22" s="19">
        <f t="shared" si="30"/>
        <v>4590.6432000000095</v>
      </c>
      <c r="CI22" s="19">
        <f>[5]Summary!$R16</f>
        <v>1792.875</v>
      </c>
      <c r="CJ22" s="52">
        <f t="shared" si="31"/>
        <v>1577.73</v>
      </c>
      <c r="CL22" s="16">
        <v>13</v>
      </c>
      <c r="CM22" s="17">
        <f t="shared" si="56"/>
        <v>44178</v>
      </c>
      <c r="CN22" s="18">
        <f>VLOOKUP(CM22,'Net_Schedule &amp; Net_Actual'!$A$1:$C$2107,2,0)</f>
        <v>7308.34</v>
      </c>
      <c r="CO22" s="18">
        <f>VLOOKUP(CM22,'Net_Schedule &amp; Net_Actual'!$A$1:$C$2107,3,0)</f>
        <v>7004.9449999999997</v>
      </c>
      <c r="CP22" s="19">
        <f>[5]Summary!$S16</f>
        <v>26083.200000000044</v>
      </c>
      <c r="CQ22" s="19">
        <f t="shared" si="32"/>
        <v>4400.0000000000082</v>
      </c>
      <c r="CR22" s="19">
        <f t="shared" si="33"/>
        <v>183.33333333333368</v>
      </c>
      <c r="CS22" s="19">
        <f t="shared" si="34"/>
        <v>3825.5360000000069</v>
      </c>
      <c r="CT22" s="19">
        <f>[5]Summary!$T16</f>
        <v>1218.71</v>
      </c>
      <c r="CU22" s="52">
        <f t="shared" si="35"/>
        <v>1072.4648</v>
      </c>
      <c r="CW22" s="16">
        <v>13</v>
      </c>
      <c r="CX22" s="17">
        <f t="shared" si="57"/>
        <v>44209</v>
      </c>
      <c r="CY22" s="18">
        <f>VLOOKUP(CX22,'Net_Schedule &amp; Net_Actual'!$A$1:$C$2107,2,0)</f>
        <v>5556.5</v>
      </c>
      <c r="CZ22" s="18">
        <f>VLOOKUP(CX22,'Net_Schedule &amp; Net_Actual'!$A$1:$C$2107,3,0)</f>
        <v>5482.4</v>
      </c>
      <c r="DA22" s="19">
        <f>[5]Summary!$U16</f>
        <v>26083.200000000044</v>
      </c>
      <c r="DB22" s="19">
        <f t="shared" si="36"/>
        <v>4400.0000000000082</v>
      </c>
      <c r="DC22" s="19">
        <f t="shared" si="37"/>
        <v>183.33333333333368</v>
      </c>
      <c r="DD22" s="19">
        <f t="shared" si="38"/>
        <v>3825.5360000000069</v>
      </c>
      <c r="DE22" s="19">
        <f>[5]Summary!$V16</f>
        <v>932.1350000000001</v>
      </c>
      <c r="DF22" s="52">
        <f t="shared" si="39"/>
        <v>820.27880000000005</v>
      </c>
      <c r="DH22" s="16">
        <v>13</v>
      </c>
      <c r="DI22" s="17">
        <f t="shared" si="58"/>
        <v>44240</v>
      </c>
      <c r="DJ22" s="18">
        <f>VLOOKUP(DI22,'Net_Schedule &amp; Net_Actual'!$A$1:$C$2107,2,0)</f>
        <v>4548.4279999999999</v>
      </c>
      <c r="DK22" s="18">
        <f>VLOOKUP(DI22,'Net_Schedule &amp; Net_Actual'!$A$1:$C$2107,3,0)</f>
        <v>4409.7449999999999</v>
      </c>
      <c r="DL22" s="19">
        <f>[5]Summary!$W16</f>
        <v>31299.840000000062</v>
      </c>
      <c r="DM22" s="19">
        <f t="shared" si="40"/>
        <v>5280.0000000000109</v>
      </c>
      <c r="DN22" s="19">
        <f t="shared" si="41"/>
        <v>220.00000000000045</v>
      </c>
      <c r="DO22" s="19">
        <f t="shared" si="42"/>
        <v>4590.6432000000095</v>
      </c>
      <c r="DP22" s="19">
        <f>[5]Summary!$X16</f>
        <v>766.25750000000005</v>
      </c>
      <c r="DQ22" s="52">
        <f t="shared" si="43"/>
        <v>674.3066</v>
      </c>
      <c r="DS22" s="16">
        <v>13</v>
      </c>
      <c r="DT22" s="17">
        <f t="shared" si="59"/>
        <v>44268</v>
      </c>
      <c r="DU22" s="18">
        <f>VLOOKUP(DT22,'Net_Schedule &amp; Net_Actual'!$A$1:$C$2107,2,0)</f>
        <v>5091.6400000000003</v>
      </c>
      <c r="DV22" s="18">
        <f>VLOOKUP(DT22,'Net_Schedule &amp; Net_Actual'!$A$1:$C$2107,3,0)</f>
        <v>4920.9449999999997</v>
      </c>
      <c r="DW22" s="19">
        <f>[5]Summary!$Y16</f>
        <v>31299.840000000062</v>
      </c>
      <c r="DX22" s="19">
        <f t="shared" si="44"/>
        <v>5280.0000000000109</v>
      </c>
      <c r="DY22" s="19">
        <f t="shared" si="45"/>
        <v>220.00000000000045</v>
      </c>
      <c r="DZ22" s="19">
        <f t="shared" si="46"/>
        <v>4590.6432000000095</v>
      </c>
      <c r="EA22" s="19">
        <f>[5]Summary!$Z16</f>
        <v>850.20749999999998</v>
      </c>
      <c r="EB22" s="52">
        <f t="shared" si="47"/>
        <v>748.18259999999998</v>
      </c>
    </row>
    <row r="23" spans="2:132" s="15" customFormat="1" ht="15.95" customHeight="1" x14ac:dyDescent="0.2">
      <c r="B23" s="16">
        <v>14</v>
      </c>
      <c r="C23" s="17">
        <f t="shared" si="48"/>
        <v>43935</v>
      </c>
      <c r="D23" s="18">
        <f>VLOOKUP(C23,'Net_Schedule &amp; Net_Actual'!$A$1:$C$2107,2,0)</f>
        <v>11456.216</v>
      </c>
      <c r="E23" s="18">
        <f>VLOOKUP(C23,'Net_Schedule &amp; Net_Actual'!$A$1:$C$2107,3,0)</f>
        <v>11511.927</v>
      </c>
      <c r="F23" s="19">
        <f>[5]Summary!$C17</f>
        <v>31299.840000000062</v>
      </c>
      <c r="G23" s="19">
        <f t="shared" si="0"/>
        <v>5280.0000000000109</v>
      </c>
      <c r="H23" s="19">
        <f t="shared" si="1"/>
        <v>220.00000000000045</v>
      </c>
      <c r="I23" s="19">
        <f t="shared" si="2"/>
        <v>4590.6432000000095</v>
      </c>
      <c r="J23" s="19">
        <f>[5]Summary!$D17</f>
        <v>1660.3875000000007</v>
      </c>
      <c r="K23" s="52">
        <f t="shared" si="3"/>
        <v>1461.1410000000008</v>
      </c>
      <c r="M23" s="16">
        <v>14</v>
      </c>
      <c r="N23" s="17">
        <f t="shared" si="49"/>
        <v>43965</v>
      </c>
      <c r="O23" s="18">
        <f>VLOOKUP(N23,'Net_Schedule &amp; Net_Actual'!$A$1:$C$2107,2,0)</f>
        <v>11845.866</v>
      </c>
      <c r="P23" s="18">
        <f>VLOOKUP(N23,'Net_Schedule &amp; Net_Actual'!$A$1:$C$2107,3,0)</f>
        <v>11581.163</v>
      </c>
      <c r="Q23" s="19">
        <f>[5]Summary!$E17</f>
        <v>31299.840000000062</v>
      </c>
      <c r="R23" s="19">
        <f t="shared" si="4"/>
        <v>5280.0000000000109</v>
      </c>
      <c r="S23" s="19">
        <f t="shared" si="5"/>
        <v>220.00000000000045</v>
      </c>
      <c r="T23" s="19">
        <f t="shared" si="6"/>
        <v>4590.6432000000095</v>
      </c>
      <c r="U23" s="19">
        <f>[5]Summary!$F17</f>
        <v>1976.4425000000001</v>
      </c>
      <c r="V23" s="52">
        <f t="shared" si="7"/>
        <v>1739.2694000000001</v>
      </c>
      <c r="X23" s="16">
        <v>14</v>
      </c>
      <c r="Y23" s="17">
        <f t="shared" si="50"/>
        <v>43996</v>
      </c>
      <c r="Z23" s="18">
        <f>VLOOKUP(Y23,'Net_Schedule &amp; Net_Actual'!$A$1:$C$2107,2,0)</f>
        <v>31187.097000000002</v>
      </c>
      <c r="AA23" s="18">
        <f>VLOOKUP(Y23,'Net_Schedule &amp; Net_Actual'!$A$1:$C$2107,3,0)</f>
        <v>31238.181</v>
      </c>
      <c r="AB23" s="19">
        <f>[5]Summary!$G17</f>
        <v>31299.840000000062</v>
      </c>
      <c r="AC23" s="19">
        <f t="shared" si="8"/>
        <v>5280.0000000000109</v>
      </c>
      <c r="AD23" s="19">
        <f t="shared" si="9"/>
        <v>220.00000000000045</v>
      </c>
      <c r="AE23" s="19">
        <f t="shared" si="10"/>
        <v>4590.6432000000095</v>
      </c>
      <c r="AF23" s="19">
        <f>[5]Summary!$H17</f>
        <v>5215.9200000000083</v>
      </c>
      <c r="AG23" s="52">
        <f t="shared" si="11"/>
        <v>4590.0096000000076</v>
      </c>
      <c r="AI23" s="16">
        <v>14</v>
      </c>
      <c r="AJ23" s="17">
        <f t="shared" si="51"/>
        <v>44026</v>
      </c>
      <c r="AK23" s="18">
        <f>VLOOKUP(AJ23,'Net_Schedule &amp; Net_Actual'!$A$1:$C$2107,2,0)</f>
        <v>31295.863000000001</v>
      </c>
      <c r="AL23" s="18">
        <f>VLOOKUP(AJ23,'Net_Schedule &amp; Net_Actual'!$A$1:$C$2107,3,0)</f>
        <v>31370.327000000001</v>
      </c>
      <c r="AM23" s="19">
        <f>[5]Summary!$I17</f>
        <v>31299.840000000062</v>
      </c>
      <c r="AN23" s="19">
        <f t="shared" si="12"/>
        <v>5280.0000000000109</v>
      </c>
      <c r="AO23" s="19">
        <f t="shared" si="13"/>
        <v>220.00000000000045</v>
      </c>
      <c r="AP23" s="19">
        <f t="shared" si="14"/>
        <v>4590.6432000000095</v>
      </c>
      <c r="AQ23" s="19">
        <f>[5]Summary!$J17</f>
        <v>5215.9200000000083</v>
      </c>
      <c r="AR23" s="52">
        <f t="shared" si="15"/>
        <v>4590.0096000000076</v>
      </c>
      <c r="AT23" s="16">
        <v>14</v>
      </c>
      <c r="AU23" s="17">
        <f t="shared" si="52"/>
        <v>44057</v>
      </c>
      <c r="AV23" s="18">
        <f>VLOOKUP(AU23,'Net_Schedule &amp; Net_Actual'!$A$1:$C$2107,2,0)</f>
        <v>29309.652999999998</v>
      </c>
      <c r="AW23" s="18">
        <f>VLOOKUP(AU23,'Net_Schedule &amp; Net_Actual'!$A$1:$C$2107,3,0)</f>
        <v>29428.945</v>
      </c>
      <c r="AX23" s="19">
        <f>[5]Summary!$K17</f>
        <v>31299.840000000062</v>
      </c>
      <c r="AY23" s="19">
        <f t="shared" si="16"/>
        <v>5280.0000000000109</v>
      </c>
      <c r="AZ23" s="19">
        <f t="shared" si="17"/>
        <v>220.00000000000045</v>
      </c>
      <c r="BA23" s="19">
        <f t="shared" si="18"/>
        <v>4590.6432000000095</v>
      </c>
      <c r="BB23" s="19">
        <f>[5]Summary!$L17</f>
        <v>4898.3250000000016</v>
      </c>
      <c r="BC23" s="52">
        <f t="shared" si="19"/>
        <v>4310.5260000000017</v>
      </c>
      <c r="BE23" s="16">
        <v>14</v>
      </c>
      <c r="BF23" s="17">
        <f t="shared" si="53"/>
        <v>44088</v>
      </c>
      <c r="BG23" s="18">
        <f>VLOOKUP(BF23,'Net_Schedule &amp; Net_Actual'!$A$1:$C$2107,2,0)</f>
        <v>25096.981</v>
      </c>
      <c r="BH23" s="18">
        <f>VLOOKUP(BF23,'Net_Schedule &amp; Net_Actual'!$A$1:$C$2107,3,0)</f>
        <v>25184.363000000001</v>
      </c>
      <c r="BI23" s="19">
        <f>[5]Summary!$M17</f>
        <v>31299.840000000062</v>
      </c>
      <c r="BJ23" s="19">
        <f>1214.57</f>
        <v>1214.57</v>
      </c>
      <c r="BK23" s="19">
        <f t="shared" si="21"/>
        <v>50.607083333333328</v>
      </c>
      <c r="BL23" s="19">
        <f t="shared" si="22"/>
        <v>1055.9957408</v>
      </c>
      <c r="BM23" s="19">
        <f>BJ23</f>
        <v>1214.57</v>
      </c>
      <c r="BN23" s="52">
        <f t="shared" si="23"/>
        <v>1068.8216</v>
      </c>
      <c r="BP23" s="16">
        <v>14</v>
      </c>
      <c r="BQ23" s="17">
        <f t="shared" si="54"/>
        <v>44118</v>
      </c>
      <c r="BR23" s="18">
        <f>VLOOKUP(BQ23,'Net_Schedule &amp; Net_Actual'!$A$1:$C$2107,2,0)</f>
        <v>21629.706999999999</v>
      </c>
      <c r="BS23" s="18">
        <f>VLOOKUP(BQ23,'Net_Schedule &amp; Net_Actual'!$A$1:$C$2107,3,0)</f>
        <v>21062.327000000001</v>
      </c>
      <c r="BT23" s="19">
        <f>[5]Summary!$O17</f>
        <v>31299.840000000062</v>
      </c>
      <c r="BU23" s="19">
        <f t="shared" si="24"/>
        <v>5280.0000000000109</v>
      </c>
      <c r="BV23" s="19">
        <f t="shared" si="25"/>
        <v>220.00000000000045</v>
      </c>
      <c r="BW23" s="19">
        <f t="shared" si="26"/>
        <v>4590.6432000000095</v>
      </c>
      <c r="BX23" s="19">
        <f>[5]Summary!$P17</f>
        <v>3728.1725000000019</v>
      </c>
      <c r="BY23" s="52">
        <f t="shared" si="27"/>
        <v>3280.7918000000018</v>
      </c>
      <c r="CA23" s="16">
        <v>14</v>
      </c>
      <c r="CB23" s="17">
        <f t="shared" si="55"/>
        <v>44149</v>
      </c>
      <c r="CC23" s="18">
        <f>VLOOKUP(CB23,'Net_Schedule &amp; Net_Actual'!$A$1:$C$2107,2,0)</f>
        <v>9548.5380000000005</v>
      </c>
      <c r="CD23" s="18">
        <f>VLOOKUP(CB23,'Net_Schedule &amp; Net_Actual'!$A$1:$C$2107,3,0)</f>
        <v>9197.4539999999997</v>
      </c>
      <c r="CE23" s="19">
        <f>[5]Summary!$Q17</f>
        <v>31299.840000000062</v>
      </c>
      <c r="CF23" s="19">
        <f t="shared" si="28"/>
        <v>5280.0000000000109</v>
      </c>
      <c r="CG23" s="19">
        <f t="shared" si="29"/>
        <v>220.00000000000045</v>
      </c>
      <c r="CH23" s="19">
        <f t="shared" si="30"/>
        <v>4590.6432000000095</v>
      </c>
      <c r="CI23" s="19">
        <f>[5]Summary!$R17</f>
        <v>1593.75</v>
      </c>
      <c r="CJ23" s="52">
        <f t="shared" si="31"/>
        <v>1402.5</v>
      </c>
      <c r="CL23" s="16">
        <v>14</v>
      </c>
      <c r="CM23" s="17">
        <f t="shared" si="56"/>
        <v>44179</v>
      </c>
      <c r="CN23" s="18">
        <f>VLOOKUP(CM23,'Net_Schedule &amp; Net_Actual'!$A$1:$C$2107,2,0)</f>
        <v>7414.7430000000004</v>
      </c>
      <c r="CO23" s="18">
        <f>VLOOKUP(CM23,'Net_Schedule &amp; Net_Actual'!$A$1:$C$2107,3,0)</f>
        <v>7269.9639999999999</v>
      </c>
      <c r="CP23" s="19">
        <f>[5]Summary!$S17</f>
        <v>26083.200000000044</v>
      </c>
      <c r="CQ23" s="19">
        <f t="shared" si="32"/>
        <v>4400.0000000000082</v>
      </c>
      <c r="CR23" s="19">
        <f t="shared" si="33"/>
        <v>183.33333333333368</v>
      </c>
      <c r="CS23" s="19">
        <f t="shared" si="34"/>
        <v>3825.5360000000069</v>
      </c>
      <c r="CT23" s="19">
        <f>[5]Summary!$T17</f>
        <v>1235.8375000000001</v>
      </c>
      <c r="CU23" s="52">
        <f t="shared" si="35"/>
        <v>1087.537</v>
      </c>
      <c r="CW23" s="16">
        <v>14</v>
      </c>
      <c r="CX23" s="17">
        <f t="shared" si="57"/>
        <v>44210</v>
      </c>
      <c r="CY23" s="18">
        <f>VLOOKUP(CX23,'Net_Schedule &amp; Net_Actual'!$A$1:$C$2107,2,0)</f>
        <v>5427.79</v>
      </c>
      <c r="CZ23" s="18">
        <f>VLOOKUP(CX23,'Net_Schedule &amp; Net_Actual'!$A$1:$C$2107,3,0)</f>
        <v>5313.8909999999996</v>
      </c>
      <c r="DA23" s="19">
        <f>[5]Summary!$U17</f>
        <v>26083.200000000044</v>
      </c>
      <c r="DB23" s="19">
        <f t="shared" si="36"/>
        <v>4400.0000000000082</v>
      </c>
      <c r="DC23" s="19">
        <f t="shared" si="37"/>
        <v>183.33333333333368</v>
      </c>
      <c r="DD23" s="19">
        <f t="shared" si="38"/>
        <v>3825.5360000000069</v>
      </c>
      <c r="DE23" s="19">
        <f>[5]Summary!$V17</f>
        <v>923.30250000000012</v>
      </c>
      <c r="DF23" s="52">
        <f t="shared" si="39"/>
        <v>812.50620000000015</v>
      </c>
      <c r="DH23" s="16">
        <v>14</v>
      </c>
      <c r="DI23" s="17">
        <f t="shared" si="58"/>
        <v>44241</v>
      </c>
      <c r="DJ23" s="18">
        <f>VLOOKUP(DI23,'Net_Schedule &amp; Net_Actual'!$A$1:$C$2107,2,0)</f>
        <v>4522.835</v>
      </c>
      <c r="DK23" s="18">
        <f>VLOOKUP(DI23,'Net_Schedule &amp; Net_Actual'!$A$1:$C$2107,3,0)</f>
        <v>4333.2359999999999</v>
      </c>
      <c r="DL23" s="19">
        <f>[5]Summary!$W17</f>
        <v>31299.840000000062</v>
      </c>
      <c r="DM23" s="19">
        <f t="shared" si="40"/>
        <v>5280.0000000000109</v>
      </c>
      <c r="DN23" s="19">
        <f t="shared" si="41"/>
        <v>220.00000000000045</v>
      </c>
      <c r="DO23" s="19">
        <f t="shared" si="42"/>
        <v>4590.6432000000095</v>
      </c>
      <c r="DP23" s="19">
        <f>[5]Summary!$X17</f>
        <v>773.17500000000007</v>
      </c>
      <c r="DQ23" s="52">
        <f t="shared" si="43"/>
        <v>680.39400000000012</v>
      </c>
      <c r="DS23" s="16">
        <v>14</v>
      </c>
      <c r="DT23" s="17">
        <f t="shared" si="59"/>
        <v>44269</v>
      </c>
      <c r="DU23" s="18">
        <f>VLOOKUP(DT23,'Net_Schedule &amp; Net_Actual'!$A$1:$C$2107,2,0)</f>
        <v>5451.4049999999997</v>
      </c>
      <c r="DV23" s="18">
        <f>VLOOKUP(DT23,'Net_Schedule &amp; Net_Actual'!$A$1:$C$2107,3,0)</f>
        <v>5231.0540000000001</v>
      </c>
      <c r="DW23" s="19">
        <f>[5]Summary!$Y17</f>
        <v>31299.840000000062</v>
      </c>
      <c r="DX23" s="19">
        <f t="shared" si="44"/>
        <v>5280.0000000000109</v>
      </c>
      <c r="DY23" s="19">
        <f t="shared" si="45"/>
        <v>220.00000000000045</v>
      </c>
      <c r="DZ23" s="19">
        <f t="shared" si="46"/>
        <v>4590.6432000000095</v>
      </c>
      <c r="EA23" s="19">
        <f>[5]Summary!$Z17</f>
        <v>830.52250000000004</v>
      </c>
      <c r="EB23" s="52">
        <f t="shared" si="47"/>
        <v>730.85980000000006</v>
      </c>
    </row>
    <row r="24" spans="2:132" s="15" customFormat="1" ht="15.95" customHeight="1" x14ac:dyDescent="0.2">
      <c r="B24" s="16">
        <v>15</v>
      </c>
      <c r="C24" s="17">
        <f t="shared" si="48"/>
        <v>43936</v>
      </c>
      <c r="D24" s="18">
        <f>VLOOKUP(C24,'Net_Schedule &amp; Net_Actual'!$A$1:$C$2107,2,0)</f>
        <v>11291.2</v>
      </c>
      <c r="E24" s="18">
        <f>VLOOKUP(C24,'Net_Schedule &amp; Net_Actual'!$A$1:$C$2107,3,0)</f>
        <v>11303.2</v>
      </c>
      <c r="F24" s="19">
        <f>[5]Summary!$C18</f>
        <v>31299.840000000062</v>
      </c>
      <c r="G24" s="19">
        <f t="shared" si="0"/>
        <v>5280.0000000000109</v>
      </c>
      <c r="H24" s="19">
        <f t="shared" si="1"/>
        <v>220.00000000000045</v>
      </c>
      <c r="I24" s="19">
        <f t="shared" si="2"/>
        <v>4590.6432000000095</v>
      </c>
      <c r="J24" s="19">
        <f>[5]Summary!$D18</f>
        <v>1553.9200000000008</v>
      </c>
      <c r="K24" s="52">
        <f t="shared" si="3"/>
        <v>1367.4496000000006</v>
      </c>
      <c r="M24" s="16">
        <v>15</v>
      </c>
      <c r="N24" s="17">
        <f t="shared" si="49"/>
        <v>43966</v>
      </c>
      <c r="O24" s="18">
        <f>VLOOKUP(N24,'Net_Schedule &amp; Net_Actual'!$A$1:$C$2107,2,0)</f>
        <v>12645.396000000001</v>
      </c>
      <c r="P24" s="18">
        <f>VLOOKUP(N24,'Net_Schedule &amp; Net_Actual'!$A$1:$C$2107,3,0)</f>
        <v>12398.254000000001</v>
      </c>
      <c r="Q24" s="19">
        <f>[5]Summary!$E18</f>
        <v>31299.840000000062</v>
      </c>
      <c r="R24" s="19">
        <f t="shared" si="4"/>
        <v>5280.0000000000109</v>
      </c>
      <c r="S24" s="19">
        <f t="shared" si="5"/>
        <v>220.00000000000045</v>
      </c>
      <c r="T24" s="19">
        <f t="shared" si="6"/>
        <v>4590.6432000000095</v>
      </c>
      <c r="U24" s="19">
        <f>[5]Summary!$F18</f>
        <v>2085.1925000000001</v>
      </c>
      <c r="V24" s="52">
        <f t="shared" si="7"/>
        <v>1834.9694000000002</v>
      </c>
      <c r="X24" s="16">
        <v>15</v>
      </c>
      <c r="Y24" s="17">
        <f t="shared" si="50"/>
        <v>43997</v>
      </c>
      <c r="Z24" s="18">
        <f>VLOOKUP(Y24,'Net_Schedule &amp; Net_Actual'!$A$1:$C$2107,2,0)</f>
        <v>30581.565999999999</v>
      </c>
      <c r="AA24" s="18">
        <f>VLOOKUP(Y24,'Net_Schedule &amp; Net_Actual'!$A$1:$C$2107,3,0)</f>
        <v>30672.653999999999</v>
      </c>
      <c r="AB24" s="19">
        <f>[5]Summary!$G18</f>
        <v>31299.840000000062</v>
      </c>
      <c r="AC24" s="19">
        <f t="shared" si="8"/>
        <v>5280.0000000000109</v>
      </c>
      <c r="AD24" s="19">
        <f t="shared" si="9"/>
        <v>220.00000000000045</v>
      </c>
      <c r="AE24" s="19">
        <f t="shared" si="10"/>
        <v>4590.6432000000095</v>
      </c>
      <c r="AF24" s="19">
        <f>[5]Summary!$H18</f>
        <v>5107.4100000000071</v>
      </c>
      <c r="AG24" s="52">
        <f t="shared" si="11"/>
        <v>4494.5208000000066</v>
      </c>
      <c r="AI24" s="16">
        <v>15</v>
      </c>
      <c r="AJ24" s="17">
        <f t="shared" si="51"/>
        <v>44027</v>
      </c>
      <c r="AK24" s="18">
        <f>VLOOKUP(AJ24,'Net_Schedule &amp; Net_Actual'!$A$1:$C$2107,2,0)</f>
        <v>31295.863000000001</v>
      </c>
      <c r="AL24" s="18">
        <f>VLOOKUP(AJ24,'Net_Schedule &amp; Net_Actual'!$A$1:$C$2107,3,0)</f>
        <v>31334.036</v>
      </c>
      <c r="AM24" s="19">
        <f>[5]Summary!$I18</f>
        <v>31299.840000000062</v>
      </c>
      <c r="AN24" s="19">
        <f t="shared" si="12"/>
        <v>5280.0000000000109</v>
      </c>
      <c r="AO24" s="19">
        <f t="shared" si="13"/>
        <v>220.00000000000045</v>
      </c>
      <c r="AP24" s="19">
        <f t="shared" si="14"/>
        <v>4590.6432000000095</v>
      </c>
      <c r="AQ24" s="19">
        <f>[5]Summary!$J18</f>
        <v>5215.9200000000083</v>
      </c>
      <c r="AR24" s="52">
        <f t="shared" si="15"/>
        <v>4590.0096000000076</v>
      </c>
      <c r="AT24" s="16">
        <v>15</v>
      </c>
      <c r="AU24" s="17">
        <f t="shared" si="52"/>
        <v>44058</v>
      </c>
      <c r="AV24" s="18">
        <f>VLOOKUP(AU24,'Net_Schedule &amp; Net_Actual'!$A$1:$C$2107,2,0)</f>
        <v>26704.026999999998</v>
      </c>
      <c r="AW24" s="18">
        <f>VLOOKUP(AU24,'Net_Schedule &amp; Net_Actual'!$A$1:$C$2107,3,0)</f>
        <v>27178.909</v>
      </c>
      <c r="AX24" s="19">
        <f>[5]Summary!$K18</f>
        <v>31299.840000000062</v>
      </c>
      <c r="AY24" s="19">
        <f t="shared" si="16"/>
        <v>5280.0000000000109</v>
      </c>
      <c r="AZ24" s="19">
        <f t="shared" si="17"/>
        <v>220.00000000000045</v>
      </c>
      <c r="BA24" s="19">
        <f t="shared" si="18"/>
        <v>4590.6432000000095</v>
      </c>
      <c r="BB24" s="19">
        <f>[5]Summary!$L18</f>
        <v>4821.8399999999974</v>
      </c>
      <c r="BC24" s="52">
        <f t="shared" si="19"/>
        <v>4243.2191999999977</v>
      </c>
      <c r="BE24" s="16">
        <v>15</v>
      </c>
      <c r="BF24" s="17">
        <f t="shared" si="53"/>
        <v>44089</v>
      </c>
      <c r="BG24" s="18">
        <f>VLOOKUP(BF24,'Net_Schedule &amp; Net_Actual'!$A$1:$C$2107,2,0)</f>
        <v>25119.486000000001</v>
      </c>
      <c r="BH24" s="18">
        <f>VLOOKUP(BF24,'Net_Schedule &amp; Net_Actual'!$A$1:$C$2107,3,0)</f>
        <v>25151.345000000001</v>
      </c>
      <c r="BI24" s="19">
        <f>[5]Summary!$M18</f>
        <v>31299.840000000062</v>
      </c>
      <c r="BJ24" s="19">
        <f t="shared" si="20"/>
        <v>5280.0000000000109</v>
      </c>
      <c r="BK24" s="19">
        <f t="shared" si="21"/>
        <v>220.00000000000045</v>
      </c>
      <c r="BL24" s="19">
        <f t="shared" si="22"/>
        <v>4590.6432000000095</v>
      </c>
      <c r="BM24" s="19">
        <f>[5]Summary!$N18</f>
        <v>4188.8400000000074</v>
      </c>
      <c r="BN24" s="52">
        <f t="shared" si="23"/>
        <v>3686.1792000000064</v>
      </c>
      <c r="BP24" s="16">
        <v>15</v>
      </c>
      <c r="BQ24" s="17">
        <f t="shared" si="54"/>
        <v>44119</v>
      </c>
      <c r="BR24" s="18">
        <f>VLOOKUP(BQ24,'Net_Schedule &amp; Net_Actual'!$A$1:$C$2107,2,0)</f>
        <v>19879.918000000001</v>
      </c>
      <c r="BS24" s="18">
        <f>VLOOKUP(BQ24,'Net_Schedule &amp; Net_Actual'!$A$1:$C$2107,3,0)</f>
        <v>19412.945</v>
      </c>
      <c r="BT24" s="19">
        <f>[5]Summary!$O18</f>
        <v>31299.840000000062</v>
      </c>
      <c r="BU24" s="19">
        <f t="shared" si="24"/>
        <v>5280.0000000000109</v>
      </c>
      <c r="BV24" s="19">
        <f t="shared" si="25"/>
        <v>220.00000000000045</v>
      </c>
      <c r="BW24" s="19">
        <f t="shared" si="26"/>
        <v>4590.6432000000095</v>
      </c>
      <c r="BX24" s="19">
        <f>[5]Summary!$P18</f>
        <v>3313.3600000000029</v>
      </c>
      <c r="BY24" s="52">
        <f t="shared" si="27"/>
        <v>2915.7568000000024</v>
      </c>
      <c r="CA24" s="16">
        <v>15</v>
      </c>
      <c r="CB24" s="17">
        <f t="shared" si="55"/>
        <v>44150</v>
      </c>
      <c r="CC24" s="18">
        <f>VLOOKUP(CB24,'Net_Schedule &amp; Net_Actual'!$A$1:$C$2107,2,0)</f>
        <v>9713.3130000000001</v>
      </c>
      <c r="CD24" s="18">
        <f>VLOOKUP(CB24,'Net_Schedule &amp; Net_Actual'!$A$1:$C$2107,3,0)</f>
        <v>9744.2180000000008</v>
      </c>
      <c r="CE24" s="19">
        <f>[5]Summary!$Q18</f>
        <v>31299.840000000062</v>
      </c>
      <c r="CF24" s="19">
        <f t="shared" si="28"/>
        <v>5280.0000000000109</v>
      </c>
      <c r="CG24" s="19">
        <f t="shared" si="29"/>
        <v>220.00000000000045</v>
      </c>
      <c r="CH24" s="19">
        <f t="shared" si="30"/>
        <v>4590.6432000000095</v>
      </c>
      <c r="CI24" s="19">
        <f>[5]Summary!$R18</f>
        <v>1619.3925000000002</v>
      </c>
      <c r="CJ24" s="52">
        <f t="shared" si="31"/>
        <v>1425.0654000000002</v>
      </c>
      <c r="CL24" s="16">
        <v>15</v>
      </c>
      <c r="CM24" s="17">
        <f t="shared" si="56"/>
        <v>44180</v>
      </c>
      <c r="CN24" s="18">
        <f>VLOOKUP(CM24,'Net_Schedule &amp; Net_Actual'!$A$1:$C$2107,2,0)</f>
        <v>7088.5230000000001</v>
      </c>
      <c r="CO24" s="18">
        <f>VLOOKUP(CM24,'Net_Schedule &amp; Net_Actual'!$A$1:$C$2107,3,0)</f>
        <v>6859.4179999999997</v>
      </c>
      <c r="CP24" s="19">
        <f>[5]Summary!$S18</f>
        <v>26083.200000000044</v>
      </c>
      <c r="CQ24" s="19">
        <f t="shared" si="32"/>
        <v>4400.0000000000082</v>
      </c>
      <c r="CR24" s="19">
        <f t="shared" si="33"/>
        <v>183.33333333333368</v>
      </c>
      <c r="CS24" s="19">
        <f t="shared" si="34"/>
        <v>3825.5360000000069</v>
      </c>
      <c r="CT24" s="19">
        <f>[5]Summary!$T18</f>
        <v>1182.7650000000001</v>
      </c>
      <c r="CU24" s="52">
        <f t="shared" si="35"/>
        <v>1040.8332</v>
      </c>
      <c r="CW24" s="16">
        <v>15</v>
      </c>
      <c r="CX24" s="17">
        <f t="shared" si="57"/>
        <v>44211</v>
      </c>
      <c r="CY24" s="18">
        <f>VLOOKUP(CX24,'Net_Schedule &amp; Net_Actual'!$A$1:$C$2107,2,0)</f>
        <v>5754.66</v>
      </c>
      <c r="CZ24" s="18">
        <f>VLOOKUP(CX24,'Net_Schedule &amp; Net_Actual'!$A$1:$C$2107,3,0)</f>
        <v>5672.7269999999999</v>
      </c>
      <c r="DA24" s="19">
        <f>[5]Summary!$U18</f>
        <v>26083.200000000044</v>
      </c>
      <c r="DB24" s="19">
        <f t="shared" si="36"/>
        <v>4400.0000000000082</v>
      </c>
      <c r="DC24" s="19">
        <f t="shared" si="37"/>
        <v>183.33333333333368</v>
      </c>
      <c r="DD24" s="19">
        <f t="shared" si="38"/>
        <v>3825.5360000000069</v>
      </c>
      <c r="DE24" s="19">
        <f>[5]Summary!$V18</f>
        <v>964.47000000000014</v>
      </c>
      <c r="DF24" s="52">
        <f t="shared" si="39"/>
        <v>848.73360000000014</v>
      </c>
      <c r="DH24" s="16">
        <v>15</v>
      </c>
      <c r="DI24" s="17">
        <f t="shared" si="58"/>
        <v>44242</v>
      </c>
      <c r="DJ24" s="18">
        <f>VLOOKUP(DI24,'Net_Schedule &amp; Net_Actual'!$A$1:$C$2107,2,0)</f>
        <v>4745.75</v>
      </c>
      <c r="DK24" s="18">
        <f>VLOOKUP(DI24,'Net_Schedule &amp; Net_Actual'!$A$1:$C$2107,3,0)</f>
        <v>4508.6540000000005</v>
      </c>
      <c r="DL24" s="19">
        <f>[5]Summary!$W18</f>
        <v>31299.840000000062</v>
      </c>
      <c r="DM24" s="19">
        <f t="shared" si="40"/>
        <v>5280.0000000000109</v>
      </c>
      <c r="DN24" s="19">
        <f t="shared" si="41"/>
        <v>220.00000000000045</v>
      </c>
      <c r="DO24" s="19">
        <f t="shared" si="42"/>
        <v>4590.6432000000095</v>
      </c>
      <c r="DP24" s="19">
        <f>[5]Summary!$X18</f>
        <v>790.96750000000009</v>
      </c>
      <c r="DQ24" s="52">
        <f t="shared" si="43"/>
        <v>696.05140000000006</v>
      </c>
      <c r="DS24" s="16">
        <v>15</v>
      </c>
      <c r="DT24" s="17">
        <f t="shared" si="59"/>
        <v>44270</v>
      </c>
      <c r="DU24" s="18">
        <f>VLOOKUP(DT24,'Net_Schedule &amp; Net_Actual'!$A$1:$C$2107,2,0)</f>
        <v>5627.3530000000001</v>
      </c>
      <c r="DV24" s="18">
        <f>VLOOKUP(DT24,'Net_Schedule &amp; Net_Actual'!$A$1:$C$2107,3,0)</f>
        <v>5460.5820000000003</v>
      </c>
      <c r="DW24" s="19">
        <f>[5]Summary!$Y18</f>
        <v>31299.840000000062</v>
      </c>
      <c r="DX24" s="19">
        <f t="shared" si="44"/>
        <v>5280.0000000000109</v>
      </c>
      <c r="DY24" s="19">
        <f t="shared" si="45"/>
        <v>220.00000000000045</v>
      </c>
      <c r="DZ24" s="19">
        <f t="shared" si="46"/>
        <v>4590.6432000000095</v>
      </c>
      <c r="EA24" s="19">
        <f>[5]Summary!$Z18</f>
        <v>818.30250000000001</v>
      </c>
      <c r="EB24" s="52">
        <f t="shared" si="47"/>
        <v>720.10620000000006</v>
      </c>
    </row>
    <row r="25" spans="2:132" s="15" customFormat="1" ht="15.95" customHeight="1" x14ac:dyDescent="0.2">
      <c r="B25" s="16">
        <v>16</v>
      </c>
      <c r="C25" s="17">
        <f t="shared" si="48"/>
        <v>43937</v>
      </c>
      <c r="D25" s="18">
        <f>VLOOKUP(C25,'Net_Schedule &amp; Net_Actual'!$A$1:$C$2107,2,0)</f>
        <v>11538</v>
      </c>
      <c r="E25" s="18">
        <f>VLOOKUP(C25,'Net_Schedule &amp; Net_Actual'!$A$1:$C$2107,3,0)</f>
        <v>11371.127</v>
      </c>
      <c r="F25" s="19">
        <f>[5]Summary!$C19</f>
        <v>31299.840000000062</v>
      </c>
      <c r="G25" s="19">
        <f t="shared" si="0"/>
        <v>5280.0000000000109</v>
      </c>
      <c r="H25" s="19">
        <f t="shared" si="1"/>
        <v>220.00000000000045</v>
      </c>
      <c r="I25" s="19">
        <f t="shared" si="2"/>
        <v>4590.6432000000095</v>
      </c>
      <c r="J25" s="19">
        <f>[5]Summary!$D19</f>
        <v>1925.7</v>
      </c>
      <c r="K25" s="52">
        <f t="shared" si="3"/>
        <v>1694.616</v>
      </c>
      <c r="M25" s="16">
        <v>16</v>
      </c>
      <c r="N25" s="17">
        <f t="shared" si="49"/>
        <v>43967</v>
      </c>
      <c r="O25" s="18">
        <f>VLOOKUP(N25,'Net_Schedule &amp; Net_Actual'!$A$1:$C$2107,2,0)</f>
        <v>14732.893</v>
      </c>
      <c r="P25" s="18">
        <f>VLOOKUP(N25,'Net_Schedule &amp; Net_Actual'!$A$1:$C$2107,3,0)</f>
        <v>15107.709000000001</v>
      </c>
      <c r="Q25" s="19">
        <f>[5]Summary!$E19</f>
        <v>31299.840000000062</v>
      </c>
      <c r="R25" s="19">
        <f t="shared" si="4"/>
        <v>5280.0000000000109</v>
      </c>
      <c r="S25" s="19">
        <f t="shared" si="5"/>
        <v>220.00000000000045</v>
      </c>
      <c r="T25" s="19">
        <f t="shared" si="6"/>
        <v>4590.6432000000095</v>
      </c>
      <c r="U25" s="19">
        <f>[5]Summary!$F19</f>
        <v>2158.4925000000003</v>
      </c>
      <c r="V25" s="52">
        <f t="shared" si="7"/>
        <v>1899.4734000000003</v>
      </c>
      <c r="X25" s="16">
        <v>16</v>
      </c>
      <c r="Y25" s="17">
        <f t="shared" si="50"/>
        <v>43998</v>
      </c>
      <c r="Z25" s="18">
        <f>VLOOKUP(Y25,'Net_Schedule &amp; Net_Actual'!$A$1:$C$2107,2,0)</f>
        <v>31281.651999999998</v>
      </c>
      <c r="AA25" s="18">
        <f>VLOOKUP(Y25,'Net_Schedule &amp; Net_Actual'!$A$1:$C$2107,3,0)</f>
        <v>31331.635999999999</v>
      </c>
      <c r="AB25" s="19">
        <f>[5]Summary!$G19</f>
        <v>31299.840000000062</v>
      </c>
      <c r="AC25" s="19">
        <f t="shared" si="8"/>
        <v>5280.0000000000109</v>
      </c>
      <c r="AD25" s="19">
        <f t="shared" si="9"/>
        <v>220.00000000000045</v>
      </c>
      <c r="AE25" s="19">
        <f t="shared" si="10"/>
        <v>4590.6432000000095</v>
      </c>
      <c r="AF25" s="19">
        <f>[5]Summary!$H19</f>
        <v>5215.9200000000083</v>
      </c>
      <c r="AG25" s="52">
        <f t="shared" si="11"/>
        <v>4590.0096000000076</v>
      </c>
      <c r="AI25" s="16">
        <v>16</v>
      </c>
      <c r="AJ25" s="17">
        <f t="shared" si="51"/>
        <v>44028</v>
      </c>
      <c r="AK25" s="18">
        <f>VLOOKUP(AJ25,'Net_Schedule &amp; Net_Actual'!$A$1:$C$2107,2,0)</f>
        <v>31295.86</v>
      </c>
      <c r="AL25" s="18">
        <f>VLOOKUP(AJ25,'Net_Schedule &amp; Net_Actual'!$A$1:$C$2107,3,0)</f>
        <v>29948.945</v>
      </c>
      <c r="AM25" s="19">
        <f>[5]Summary!$I19</f>
        <v>31299.840000000062</v>
      </c>
      <c r="AN25" s="19">
        <f t="shared" si="12"/>
        <v>5280.0000000000109</v>
      </c>
      <c r="AO25" s="19">
        <f t="shared" si="13"/>
        <v>220.00000000000045</v>
      </c>
      <c r="AP25" s="19">
        <f t="shared" si="14"/>
        <v>4590.6432000000095</v>
      </c>
      <c r="AQ25" s="19">
        <f>[5]Summary!$J19</f>
        <v>5215.9200000000083</v>
      </c>
      <c r="AR25" s="52">
        <f t="shared" si="15"/>
        <v>4590.0096000000076</v>
      </c>
      <c r="AT25" s="16">
        <v>16</v>
      </c>
      <c r="AU25" s="17">
        <f t="shared" si="52"/>
        <v>44059</v>
      </c>
      <c r="AV25" s="18">
        <f>VLOOKUP(AU25,'Net_Schedule &amp; Net_Actual'!$A$1:$C$2107,2,0)</f>
        <v>28680.657999999999</v>
      </c>
      <c r="AW25" s="18">
        <f>VLOOKUP(AU25,'Net_Schedule &amp; Net_Actual'!$A$1:$C$2107,3,0)</f>
        <v>28761.744999999999</v>
      </c>
      <c r="AX25" s="19">
        <f>[5]Summary!$K19</f>
        <v>31299.840000000062</v>
      </c>
      <c r="AY25" s="19">
        <f t="shared" si="16"/>
        <v>5280.0000000000109</v>
      </c>
      <c r="AZ25" s="19">
        <f t="shared" si="17"/>
        <v>220.00000000000045</v>
      </c>
      <c r="BA25" s="19">
        <f t="shared" si="18"/>
        <v>4590.6432000000095</v>
      </c>
      <c r="BB25" s="19">
        <f>[5]Summary!$L19</f>
        <v>4821.8399999999974</v>
      </c>
      <c r="BC25" s="52">
        <f t="shared" si="19"/>
        <v>4243.2191999999977</v>
      </c>
      <c r="BE25" s="16">
        <v>16</v>
      </c>
      <c r="BF25" s="17">
        <f t="shared" si="53"/>
        <v>44090</v>
      </c>
      <c r="BG25" s="18">
        <f>VLOOKUP(BF25,'Net_Schedule &amp; Net_Actual'!$A$1:$C$2107,2,0)</f>
        <v>23262.464</v>
      </c>
      <c r="BH25" s="18">
        <f>VLOOKUP(BF25,'Net_Schedule &amp; Net_Actual'!$A$1:$C$2107,3,0)</f>
        <v>23322.036</v>
      </c>
      <c r="BI25" s="19">
        <f>[5]Summary!$M19</f>
        <v>31299.840000000062</v>
      </c>
      <c r="BJ25" s="19">
        <f t="shared" si="20"/>
        <v>5280.0000000000109</v>
      </c>
      <c r="BK25" s="19">
        <f t="shared" si="21"/>
        <v>220.00000000000045</v>
      </c>
      <c r="BL25" s="19">
        <f t="shared" si="22"/>
        <v>4590.6432000000095</v>
      </c>
      <c r="BM25" s="19">
        <f>[5]Summary!$N19</f>
        <v>4188.8400000000074</v>
      </c>
      <c r="BN25" s="52">
        <f t="shared" si="23"/>
        <v>3686.1792000000064</v>
      </c>
      <c r="BP25" s="16">
        <v>16</v>
      </c>
      <c r="BQ25" s="17">
        <f t="shared" si="54"/>
        <v>44120</v>
      </c>
      <c r="BR25" s="18">
        <f>VLOOKUP(BQ25,'Net_Schedule &amp; Net_Actual'!$A$1:$C$2107,2,0)</f>
        <v>20117.815999999999</v>
      </c>
      <c r="BS25" s="18">
        <f>VLOOKUP(BQ25,'Net_Schedule &amp; Net_Actual'!$A$1:$C$2107,3,0)</f>
        <v>19991.708999999999</v>
      </c>
      <c r="BT25" s="19">
        <f>[5]Summary!$O19</f>
        <v>31299.840000000062</v>
      </c>
      <c r="BU25" s="19">
        <f t="shared" si="24"/>
        <v>5280.0000000000109</v>
      </c>
      <c r="BV25" s="19">
        <f t="shared" si="25"/>
        <v>220.00000000000045</v>
      </c>
      <c r="BW25" s="19">
        <f t="shared" si="26"/>
        <v>4590.6432000000095</v>
      </c>
      <c r="BX25" s="19">
        <f>[5]Summary!$P19</f>
        <v>3353.0500000000034</v>
      </c>
      <c r="BY25" s="52">
        <f t="shared" si="27"/>
        <v>2950.6840000000029</v>
      </c>
      <c r="CA25" s="16">
        <v>16</v>
      </c>
      <c r="CB25" s="17">
        <f t="shared" si="55"/>
        <v>44151</v>
      </c>
      <c r="CC25" s="18">
        <f>VLOOKUP(CB25,'Net_Schedule &amp; Net_Actual'!$A$1:$C$2107,2,0)</f>
        <v>9788.9979999999996</v>
      </c>
      <c r="CD25" s="18">
        <f>VLOOKUP(CB25,'Net_Schedule &amp; Net_Actual'!$A$1:$C$2107,3,0)</f>
        <v>9543.7090000000007</v>
      </c>
      <c r="CE25" s="19">
        <f>[5]Summary!$Q19</f>
        <v>31299.840000000062</v>
      </c>
      <c r="CF25" s="19">
        <f t="shared" si="28"/>
        <v>5280.0000000000109</v>
      </c>
      <c r="CG25" s="19">
        <f t="shared" si="29"/>
        <v>220.00000000000045</v>
      </c>
      <c r="CH25" s="19">
        <f t="shared" si="30"/>
        <v>4590.6432000000095</v>
      </c>
      <c r="CI25" s="19">
        <f>[5]Summary!$R19</f>
        <v>1631.5150000000003</v>
      </c>
      <c r="CJ25" s="52">
        <f t="shared" si="31"/>
        <v>1435.7332000000004</v>
      </c>
      <c r="CL25" s="16">
        <v>16</v>
      </c>
      <c r="CM25" s="17">
        <f t="shared" si="56"/>
        <v>44181</v>
      </c>
      <c r="CN25" s="18">
        <f>VLOOKUP(CM25,'Net_Schedule &amp; Net_Actual'!$A$1:$C$2107,2,0)</f>
        <v>6634.3149999999996</v>
      </c>
      <c r="CO25" s="18">
        <f>VLOOKUP(CM25,'Net_Schedule &amp; Net_Actual'!$A$1:$C$2107,3,0)</f>
        <v>6550.1819999999998</v>
      </c>
      <c r="CP25" s="19">
        <f>[5]Summary!$S19</f>
        <v>26083.200000000044</v>
      </c>
      <c r="CQ25" s="19">
        <f t="shared" si="32"/>
        <v>4400.0000000000082</v>
      </c>
      <c r="CR25" s="19">
        <f t="shared" si="33"/>
        <v>183.33333333333368</v>
      </c>
      <c r="CS25" s="19">
        <f t="shared" si="34"/>
        <v>3825.5360000000069</v>
      </c>
      <c r="CT25" s="19">
        <f>[5]Summary!$T19</f>
        <v>1109.6800000000003</v>
      </c>
      <c r="CU25" s="52">
        <f t="shared" si="35"/>
        <v>976.51840000000027</v>
      </c>
      <c r="CW25" s="16">
        <v>16</v>
      </c>
      <c r="CX25" s="17">
        <f t="shared" si="57"/>
        <v>44212</v>
      </c>
      <c r="CY25" s="18">
        <f>VLOOKUP(CX25,'Net_Schedule &amp; Net_Actual'!$A$1:$C$2107,2,0)</f>
        <v>5423.25</v>
      </c>
      <c r="CZ25" s="18">
        <f>VLOOKUP(CX25,'Net_Schedule &amp; Net_Actual'!$A$1:$C$2107,3,0)</f>
        <v>5402.6180000000004</v>
      </c>
      <c r="DA25" s="19">
        <f>[5]Summary!$U19</f>
        <v>26083.200000000044</v>
      </c>
      <c r="DB25" s="19">
        <f t="shared" si="36"/>
        <v>4400.0000000000082</v>
      </c>
      <c r="DC25" s="19">
        <f t="shared" si="37"/>
        <v>183.33333333333368</v>
      </c>
      <c r="DD25" s="19">
        <f t="shared" si="38"/>
        <v>3825.5360000000069</v>
      </c>
      <c r="DE25" s="19">
        <f>[5]Summary!$V19</f>
        <v>903.8850000000001</v>
      </c>
      <c r="DF25" s="52">
        <f t="shared" si="39"/>
        <v>795.41880000000015</v>
      </c>
      <c r="DH25" s="16">
        <v>16</v>
      </c>
      <c r="DI25" s="17">
        <f t="shared" si="58"/>
        <v>44243</v>
      </c>
      <c r="DJ25" s="18">
        <f>VLOOKUP(DI25,'Net_Schedule &amp; Net_Actual'!$A$1:$C$2107,2,0)</f>
        <v>4656.83</v>
      </c>
      <c r="DK25" s="18">
        <f>VLOOKUP(DI25,'Net_Schedule &amp; Net_Actual'!$A$1:$C$2107,3,0)</f>
        <v>4536.8729999999996</v>
      </c>
      <c r="DL25" s="19">
        <f>[5]Summary!$W19</f>
        <v>31299.840000000062</v>
      </c>
      <c r="DM25" s="19">
        <f t="shared" si="40"/>
        <v>5280.0000000000109</v>
      </c>
      <c r="DN25" s="19">
        <f t="shared" si="41"/>
        <v>220.00000000000045</v>
      </c>
      <c r="DO25" s="19">
        <f t="shared" si="42"/>
        <v>4590.6432000000095</v>
      </c>
      <c r="DP25" s="19">
        <f>[5]Summary!$X19</f>
        <v>778.46750000000009</v>
      </c>
      <c r="DQ25" s="52">
        <f t="shared" si="43"/>
        <v>685.05140000000006</v>
      </c>
      <c r="DS25" s="16">
        <v>16</v>
      </c>
      <c r="DT25" s="17">
        <f t="shared" si="59"/>
        <v>44271</v>
      </c>
      <c r="DU25" s="18">
        <f>VLOOKUP(DT25,'Net_Schedule &amp; Net_Actual'!$A$1:$C$2107,2,0)</f>
        <v>4910.8999999999996</v>
      </c>
      <c r="DV25" s="18">
        <f>VLOOKUP(DT25,'Net_Schedule &amp; Net_Actual'!$A$1:$C$2107,3,0)</f>
        <v>4913.7449999999999</v>
      </c>
      <c r="DW25" s="19">
        <f>[5]Summary!$Y19</f>
        <v>31299.840000000062</v>
      </c>
      <c r="DX25" s="19">
        <f t="shared" si="44"/>
        <v>5280.0000000000109</v>
      </c>
      <c r="DY25" s="19">
        <f t="shared" si="45"/>
        <v>220.00000000000045</v>
      </c>
      <c r="DZ25" s="19">
        <f t="shared" si="46"/>
        <v>4590.6432000000095</v>
      </c>
      <c r="EA25" s="19">
        <f>[5]Summary!$Z19</f>
        <v>818.30250000000001</v>
      </c>
      <c r="EB25" s="52">
        <f t="shared" si="47"/>
        <v>720.10620000000006</v>
      </c>
    </row>
    <row r="26" spans="2:132" s="15" customFormat="1" ht="15.95" customHeight="1" x14ac:dyDescent="0.2">
      <c r="B26" s="16">
        <v>17</v>
      </c>
      <c r="C26" s="17">
        <f t="shared" si="48"/>
        <v>43938</v>
      </c>
      <c r="D26" s="18">
        <f>VLOOKUP(C26,'Net_Schedule &amp; Net_Actual'!$A$1:$C$2107,2,0)</f>
        <v>9280.4339999999993</v>
      </c>
      <c r="E26" s="18">
        <f>VLOOKUP(C26,'Net_Schedule &amp; Net_Actual'!$A$1:$C$2107,3,0)</f>
        <v>9149.4539999999997</v>
      </c>
      <c r="F26" s="19">
        <f>[5]Summary!$C20</f>
        <v>31299.840000000062</v>
      </c>
      <c r="G26" s="19">
        <f t="shared" si="0"/>
        <v>5280.0000000000109</v>
      </c>
      <c r="H26" s="19">
        <f t="shared" si="1"/>
        <v>220.00000000000045</v>
      </c>
      <c r="I26" s="19">
        <f t="shared" si="2"/>
        <v>4590.6432000000095</v>
      </c>
      <c r="J26" s="19">
        <f>[5]Summary!$D20</f>
        <v>1593.5275000000004</v>
      </c>
      <c r="K26" s="52">
        <f t="shared" si="3"/>
        <v>1402.3042000000003</v>
      </c>
      <c r="M26" s="16">
        <v>17</v>
      </c>
      <c r="N26" s="17">
        <f t="shared" si="49"/>
        <v>43968</v>
      </c>
      <c r="O26" s="18">
        <f>VLOOKUP(N26,'Net_Schedule &amp; Net_Actual'!$A$1:$C$2107,2,0)</f>
        <v>17308.019</v>
      </c>
      <c r="P26" s="18">
        <f>VLOOKUP(N26,'Net_Schedule &amp; Net_Actual'!$A$1:$C$2107,3,0)</f>
        <v>17453.163</v>
      </c>
      <c r="Q26" s="19">
        <f>[5]Summary!$E20</f>
        <v>31299.840000000062</v>
      </c>
      <c r="R26" s="19">
        <f t="shared" si="4"/>
        <v>5280.0000000000109</v>
      </c>
      <c r="S26" s="19">
        <f t="shared" si="5"/>
        <v>220.00000000000045</v>
      </c>
      <c r="T26" s="19">
        <f t="shared" si="6"/>
        <v>4590.6432000000095</v>
      </c>
      <c r="U26" s="19">
        <f>[5]Summary!$F20</f>
        <v>2574.0775000000008</v>
      </c>
      <c r="V26" s="52">
        <f t="shared" si="7"/>
        <v>2265.1882000000005</v>
      </c>
      <c r="X26" s="16">
        <v>17</v>
      </c>
      <c r="Y26" s="17">
        <f t="shared" si="50"/>
        <v>43999</v>
      </c>
      <c r="Z26" s="18">
        <f>VLOOKUP(Y26,'Net_Schedule &amp; Net_Actual'!$A$1:$C$2107,2,0)</f>
        <v>31092.637999999999</v>
      </c>
      <c r="AA26" s="18">
        <f>VLOOKUP(Y26,'Net_Schedule &amp; Net_Actual'!$A$1:$C$2107,3,0)</f>
        <v>31321.163</v>
      </c>
      <c r="AB26" s="19">
        <f>[5]Summary!$G20</f>
        <v>31299.840000000062</v>
      </c>
      <c r="AC26" s="19">
        <f t="shared" si="8"/>
        <v>5280.0000000000109</v>
      </c>
      <c r="AD26" s="19">
        <f t="shared" si="9"/>
        <v>220.00000000000045</v>
      </c>
      <c r="AE26" s="19">
        <f t="shared" si="10"/>
        <v>4590.6432000000095</v>
      </c>
      <c r="AF26" s="19">
        <f>[5]Summary!$H20</f>
        <v>5215.9200000000083</v>
      </c>
      <c r="AG26" s="52">
        <f t="shared" si="11"/>
        <v>4590.0096000000076</v>
      </c>
      <c r="AI26" s="16">
        <v>17</v>
      </c>
      <c r="AJ26" s="17">
        <f t="shared" si="51"/>
        <v>44029</v>
      </c>
      <c r="AK26" s="18">
        <f>VLOOKUP(AJ26,'Net_Schedule &amp; Net_Actual'!$A$1:$C$2107,2,0)</f>
        <v>31295.84</v>
      </c>
      <c r="AL26" s="18">
        <f>VLOOKUP(AJ26,'Net_Schedule &amp; Net_Actual'!$A$1:$C$2107,3,0)</f>
        <v>31311.708999999999</v>
      </c>
      <c r="AM26" s="19">
        <f>[5]Summary!$I20</f>
        <v>31299.840000000062</v>
      </c>
      <c r="AN26" s="19">
        <f t="shared" si="12"/>
        <v>5280.0000000000109</v>
      </c>
      <c r="AO26" s="19">
        <f t="shared" si="13"/>
        <v>220.00000000000045</v>
      </c>
      <c r="AP26" s="19">
        <f t="shared" si="14"/>
        <v>4590.6432000000095</v>
      </c>
      <c r="AQ26" s="19">
        <f>[5]Summary!$J20</f>
        <v>5215.9200000000083</v>
      </c>
      <c r="AR26" s="52">
        <f t="shared" si="15"/>
        <v>4590.0096000000076</v>
      </c>
      <c r="AT26" s="16">
        <v>17</v>
      </c>
      <c r="AU26" s="17">
        <f t="shared" si="52"/>
        <v>44060</v>
      </c>
      <c r="AV26" s="18">
        <f>VLOOKUP(AU26,'Net_Schedule &amp; Net_Actual'!$A$1:$C$2107,2,0)</f>
        <v>28903.654999999999</v>
      </c>
      <c r="AW26" s="18">
        <f>VLOOKUP(AU26,'Net_Schedule &amp; Net_Actual'!$A$1:$C$2107,3,0)</f>
        <v>28937.236000000001</v>
      </c>
      <c r="AX26" s="19">
        <f>[5]Summary!$K20</f>
        <v>31299.840000000062</v>
      </c>
      <c r="AY26" s="19">
        <f t="shared" si="16"/>
        <v>5280.0000000000109</v>
      </c>
      <c r="AZ26" s="19">
        <f t="shared" si="17"/>
        <v>220.00000000000045</v>
      </c>
      <c r="BA26" s="19">
        <f t="shared" si="18"/>
        <v>4590.6432000000095</v>
      </c>
      <c r="BB26" s="19">
        <f>[5]Summary!$L20</f>
        <v>4821.8399999999974</v>
      </c>
      <c r="BC26" s="52">
        <f t="shared" si="19"/>
        <v>4243.2191999999977</v>
      </c>
      <c r="BE26" s="16">
        <v>17</v>
      </c>
      <c r="BF26" s="17">
        <f t="shared" si="53"/>
        <v>44091</v>
      </c>
      <c r="BG26" s="18">
        <f>VLOOKUP(BF26,'Net_Schedule &amp; Net_Actual'!$A$1:$C$2107,2,0)</f>
        <v>25132.574000000001</v>
      </c>
      <c r="BH26" s="18">
        <f>VLOOKUP(BF26,'Net_Schedule &amp; Net_Actual'!$A$1:$C$2107,3,0)</f>
        <v>25141.963</v>
      </c>
      <c r="BI26" s="19">
        <f>[5]Summary!$M20</f>
        <v>31299.840000000062</v>
      </c>
      <c r="BJ26" s="19">
        <f t="shared" si="20"/>
        <v>5280.0000000000109</v>
      </c>
      <c r="BK26" s="19">
        <f t="shared" si="21"/>
        <v>220.00000000000045</v>
      </c>
      <c r="BL26" s="19">
        <f t="shared" si="22"/>
        <v>4590.6432000000095</v>
      </c>
      <c r="BM26" s="19">
        <f>[5]Summary!$N20</f>
        <v>4188.8400000000074</v>
      </c>
      <c r="BN26" s="52">
        <f t="shared" si="23"/>
        <v>3686.1792000000064</v>
      </c>
      <c r="BP26" s="16">
        <v>17</v>
      </c>
      <c r="BQ26" s="17">
        <f t="shared" si="54"/>
        <v>44121</v>
      </c>
      <c r="BR26" s="18">
        <f>VLOOKUP(BQ26,'Net_Schedule &amp; Net_Actual'!$A$1:$C$2107,2,0)</f>
        <v>19845.415000000001</v>
      </c>
      <c r="BS26" s="18">
        <f>VLOOKUP(BQ26,'Net_Schedule &amp; Net_Actual'!$A$1:$C$2107,3,0)</f>
        <v>19650.109</v>
      </c>
      <c r="BT26" s="19">
        <f>[5]Summary!$O20</f>
        <v>31299.840000000062</v>
      </c>
      <c r="BU26" s="19">
        <f t="shared" si="24"/>
        <v>5280.0000000000109</v>
      </c>
      <c r="BV26" s="19">
        <f t="shared" si="25"/>
        <v>220.00000000000045</v>
      </c>
      <c r="BW26" s="19">
        <f t="shared" si="26"/>
        <v>4590.6432000000095</v>
      </c>
      <c r="BX26" s="19">
        <f>[5]Summary!$P20</f>
        <v>3307.5850000000032</v>
      </c>
      <c r="BY26" s="52">
        <f t="shared" si="27"/>
        <v>2910.674800000003</v>
      </c>
      <c r="CA26" s="16">
        <v>17</v>
      </c>
      <c r="CB26" s="17">
        <f t="shared" si="55"/>
        <v>44152</v>
      </c>
      <c r="CC26" s="18">
        <f>VLOOKUP(CB26,'Net_Schedule &amp; Net_Actual'!$A$1:$C$2107,2,0)</f>
        <v>9973.75</v>
      </c>
      <c r="CD26" s="18">
        <f>VLOOKUP(CB26,'Net_Schedule &amp; Net_Actual'!$A$1:$C$2107,3,0)</f>
        <v>9716.8729999999996</v>
      </c>
      <c r="CE26" s="19">
        <f>[5]Summary!$Q20</f>
        <v>31299.840000000062</v>
      </c>
      <c r="CF26" s="19">
        <f t="shared" si="28"/>
        <v>5280.0000000000109</v>
      </c>
      <c r="CG26" s="19">
        <f t="shared" si="29"/>
        <v>220.00000000000045</v>
      </c>
      <c r="CH26" s="19">
        <f t="shared" si="30"/>
        <v>4590.6432000000095</v>
      </c>
      <c r="CI26" s="19">
        <f>[5]Summary!$R20</f>
        <v>1662.3100000000004</v>
      </c>
      <c r="CJ26" s="52">
        <f t="shared" si="31"/>
        <v>1462.8328000000004</v>
      </c>
      <c r="CL26" s="16">
        <v>17</v>
      </c>
      <c r="CM26" s="17">
        <f t="shared" si="56"/>
        <v>44182</v>
      </c>
      <c r="CN26" s="18">
        <f>VLOOKUP(CM26,'Net_Schedule &amp; Net_Actual'!$A$1:$C$2107,2,0)</f>
        <v>6377.5</v>
      </c>
      <c r="CO26" s="18">
        <f>VLOOKUP(CM26,'Net_Schedule &amp; Net_Actual'!$A$1:$C$2107,3,0)</f>
        <v>6394.473</v>
      </c>
      <c r="CP26" s="19">
        <f>[5]Summary!$S20</f>
        <v>26083.200000000044</v>
      </c>
      <c r="CQ26" s="19">
        <f t="shared" si="32"/>
        <v>4400.0000000000082</v>
      </c>
      <c r="CR26" s="19">
        <f t="shared" si="33"/>
        <v>183.33333333333368</v>
      </c>
      <c r="CS26" s="19">
        <f t="shared" si="34"/>
        <v>3825.5360000000069</v>
      </c>
      <c r="CT26" s="19">
        <f>[5]Summary!$T20</f>
        <v>1084.6800000000003</v>
      </c>
      <c r="CU26" s="52">
        <f t="shared" si="35"/>
        <v>954.51840000000027</v>
      </c>
      <c r="CW26" s="16">
        <v>17</v>
      </c>
      <c r="CX26" s="17">
        <f t="shared" si="57"/>
        <v>44213</v>
      </c>
      <c r="CY26" s="18">
        <f>VLOOKUP(CX26,'Net_Schedule &amp; Net_Actual'!$A$1:$C$2107,2,0)</f>
        <v>5372</v>
      </c>
      <c r="CZ26" s="18">
        <f>VLOOKUP(CX26,'Net_Schedule &amp; Net_Actual'!$A$1:$C$2107,3,0)</f>
        <v>5262.6180000000004</v>
      </c>
      <c r="DA26" s="19">
        <f>[5]Summary!$U20</f>
        <v>26083.200000000044</v>
      </c>
      <c r="DB26" s="19">
        <f t="shared" si="36"/>
        <v>4400.0000000000082</v>
      </c>
      <c r="DC26" s="19">
        <f t="shared" si="37"/>
        <v>183.33333333333368</v>
      </c>
      <c r="DD26" s="19">
        <f t="shared" si="38"/>
        <v>3825.5360000000069</v>
      </c>
      <c r="DE26" s="19">
        <f>[5]Summary!$V20</f>
        <v>895.34250000000009</v>
      </c>
      <c r="DF26" s="52">
        <f t="shared" si="39"/>
        <v>787.90140000000008</v>
      </c>
      <c r="DH26" s="16">
        <v>17</v>
      </c>
      <c r="DI26" s="17">
        <f t="shared" si="58"/>
        <v>44244</v>
      </c>
      <c r="DJ26" s="18">
        <f>VLOOKUP(DI26,'Net_Schedule &amp; Net_Actual'!$A$1:$C$2107,2,0)</f>
        <v>4938.6980000000003</v>
      </c>
      <c r="DK26" s="18">
        <f>VLOOKUP(DI26,'Net_Schedule &amp; Net_Actual'!$A$1:$C$2107,3,0)</f>
        <v>4886.3270000000002</v>
      </c>
      <c r="DL26" s="19">
        <f>[5]Summary!$W20</f>
        <v>31299.840000000062</v>
      </c>
      <c r="DM26" s="19">
        <f t="shared" si="40"/>
        <v>5280.0000000000109</v>
      </c>
      <c r="DN26" s="19">
        <f t="shared" si="41"/>
        <v>220.00000000000045</v>
      </c>
      <c r="DO26" s="19">
        <f t="shared" si="42"/>
        <v>4590.6432000000095</v>
      </c>
      <c r="DP26" s="19">
        <f>[5]Summary!$X20</f>
        <v>785.3850000000001</v>
      </c>
      <c r="DQ26" s="52">
        <f t="shared" si="43"/>
        <v>691.13880000000006</v>
      </c>
      <c r="DS26" s="16">
        <v>17</v>
      </c>
      <c r="DT26" s="17">
        <f t="shared" si="59"/>
        <v>44272</v>
      </c>
      <c r="DU26" s="18">
        <f>VLOOKUP(DT26,'Net_Schedule &amp; Net_Actual'!$A$1:$C$2107,2,0)</f>
        <v>6092.45</v>
      </c>
      <c r="DV26" s="18">
        <f>VLOOKUP(DT26,'Net_Schedule &amp; Net_Actual'!$A$1:$C$2107,3,0)</f>
        <v>6038.6180000000004</v>
      </c>
      <c r="DW26" s="19">
        <f>[5]Summary!$Y20</f>
        <v>31299.840000000062</v>
      </c>
      <c r="DX26" s="19">
        <f t="shared" si="44"/>
        <v>5280.0000000000109</v>
      </c>
      <c r="DY26" s="19">
        <f t="shared" si="45"/>
        <v>220.00000000000045</v>
      </c>
      <c r="DZ26" s="19">
        <f t="shared" si="46"/>
        <v>4590.6432000000095</v>
      </c>
      <c r="EA26" s="19">
        <f>[5]Summary!$Z20</f>
        <v>863.13749999999993</v>
      </c>
      <c r="EB26" s="52">
        <f t="shared" si="47"/>
        <v>759.56099999999992</v>
      </c>
    </row>
    <row r="27" spans="2:132" s="15" customFormat="1" ht="15.95" customHeight="1" x14ac:dyDescent="0.2">
      <c r="B27" s="16">
        <v>18</v>
      </c>
      <c r="C27" s="17">
        <f t="shared" si="48"/>
        <v>43939</v>
      </c>
      <c r="D27" s="18">
        <f>VLOOKUP(C27,'Net_Schedule &amp; Net_Actual'!$A$1:$C$2107,2,0)</f>
        <v>9455.2090000000007</v>
      </c>
      <c r="E27" s="18">
        <f>VLOOKUP(C27,'Net_Schedule &amp; Net_Actual'!$A$1:$C$2107,3,0)</f>
        <v>9388.2180000000008</v>
      </c>
      <c r="F27" s="19">
        <f>[5]Summary!$C21</f>
        <v>31299.840000000062</v>
      </c>
      <c r="G27" s="19">
        <f t="shared" si="0"/>
        <v>5280.0000000000109</v>
      </c>
      <c r="H27" s="19">
        <f t="shared" si="1"/>
        <v>220.00000000000045</v>
      </c>
      <c r="I27" s="19">
        <f t="shared" si="2"/>
        <v>4590.6432000000095</v>
      </c>
      <c r="J27" s="19">
        <f>[5]Summary!$D21</f>
        <v>1495.5475000000004</v>
      </c>
      <c r="K27" s="52">
        <f t="shared" si="3"/>
        <v>1316.0818000000004</v>
      </c>
      <c r="M27" s="16">
        <v>18</v>
      </c>
      <c r="N27" s="17">
        <f t="shared" si="49"/>
        <v>43969</v>
      </c>
      <c r="O27" s="18">
        <f>VLOOKUP(N27,'Net_Schedule &amp; Net_Actual'!$A$1:$C$2107,2,0)</f>
        <v>18532.258999999998</v>
      </c>
      <c r="P27" s="18">
        <f>VLOOKUP(N27,'Net_Schedule &amp; Net_Actual'!$A$1:$C$2107,3,0)</f>
        <v>19863.272000000001</v>
      </c>
      <c r="Q27" s="19">
        <f>[5]Summary!$E21</f>
        <v>31299.840000000062</v>
      </c>
      <c r="R27" s="19">
        <f t="shared" si="4"/>
        <v>5280.0000000000109</v>
      </c>
      <c r="S27" s="19">
        <f t="shared" si="5"/>
        <v>220.00000000000045</v>
      </c>
      <c r="T27" s="19">
        <f t="shared" si="6"/>
        <v>4590.6432000000095</v>
      </c>
      <c r="U27" s="19">
        <f>[5]Summary!$F21</f>
        <v>2795.5124999999989</v>
      </c>
      <c r="V27" s="52">
        <f t="shared" si="7"/>
        <v>2460.050999999999</v>
      </c>
      <c r="X27" s="16">
        <v>18</v>
      </c>
      <c r="Y27" s="17">
        <f t="shared" si="50"/>
        <v>44000</v>
      </c>
      <c r="Z27" s="18">
        <f>VLOOKUP(Y27,'Net_Schedule &amp; Net_Actual'!$A$1:$C$2107,2,0)</f>
        <v>31289.173999999999</v>
      </c>
      <c r="AA27" s="18">
        <f>VLOOKUP(Y27,'Net_Schedule &amp; Net_Actual'!$A$1:$C$2107,3,0)</f>
        <v>31290.327000000001</v>
      </c>
      <c r="AB27" s="19">
        <f>[5]Summary!$G21</f>
        <v>31299.840000000062</v>
      </c>
      <c r="AC27" s="19">
        <f t="shared" si="8"/>
        <v>5280.0000000000109</v>
      </c>
      <c r="AD27" s="19">
        <f t="shared" si="9"/>
        <v>220.00000000000045</v>
      </c>
      <c r="AE27" s="19">
        <f t="shared" si="10"/>
        <v>4590.6432000000095</v>
      </c>
      <c r="AF27" s="19">
        <f>[5]Summary!$H21</f>
        <v>5215.9200000000083</v>
      </c>
      <c r="AG27" s="52">
        <f t="shared" si="11"/>
        <v>4590.0096000000076</v>
      </c>
      <c r="AI27" s="16">
        <v>18</v>
      </c>
      <c r="AJ27" s="17">
        <f t="shared" si="51"/>
        <v>44030</v>
      </c>
      <c r="AK27" s="18">
        <f>VLOOKUP(AJ27,'Net_Schedule &amp; Net_Actual'!$A$1:$C$2107,2,0)</f>
        <v>31295.863000000001</v>
      </c>
      <c r="AL27" s="18">
        <f>VLOOKUP(AJ27,'Net_Schedule &amp; Net_Actual'!$A$1:$C$2107,3,0)</f>
        <v>31363.708999999999</v>
      </c>
      <c r="AM27" s="19">
        <f>[5]Summary!$I21</f>
        <v>31299.840000000062</v>
      </c>
      <c r="AN27" s="19">
        <f t="shared" si="12"/>
        <v>5280.0000000000109</v>
      </c>
      <c r="AO27" s="19">
        <f t="shared" si="13"/>
        <v>220.00000000000045</v>
      </c>
      <c r="AP27" s="19">
        <f t="shared" si="14"/>
        <v>4590.6432000000095</v>
      </c>
      <c r="AQ27" s="19">
        <f>[5]Summary!$J21</f>
        <v>5215.9200000000083</v>
      </c>
      <c r="AR27" s="52">
        <f t="shared" si="15"/>
        <v>4590.0096000000076</v>
      </c>
      <c r="AT27" s="16">
        <v>18</v>
      </c>
      <c r="AU27" s="17">
        <f t="shared" si="52"/>
        <v>44061</v>
      </c>
      <c r="AV27" s="18">
        <f>VLOOKUP(AU27,'Net_Schedule &amp; Net_Actual'!$A$1:$C$2107,2,0)</f>
        <v>28219.916000000001</v>
      </c>
      <c r="AW27" s="18">
        <f>VLOOKUP(AU27,'Net_Schedule &amp; Net_Actual'!$A$1:$C$2107,3,0)</f>
        <v>28299.635999999999</v>
      </c>
      <c r="AX27" s="19">
        <f>[5]Summary!$K21</f>
        <v>31299.840000000062</v>
      </c>
      <c r="AY27" s="19">
        <f t="shared" si="16"/>
        <v>5280.0000000000109</v>
      </c>
      <c r="AZ27" s="19">
        <f t="shared" si="17"/>
        <v>220.00000000000045</v>
      </c>
      <c r="BA27" s="19">
        <f t="shared" si="18"/>
        <v>4590.6432000000095</v>
      </c>
      <c r="BB27" s="19">
        <f>[5]Summary!$L21</f>
        <v>4704.9050000000016</v>
      </c>
      <c r="BC27" s="52">
        <f t="shared" si="19"/>
        <v>4140.3164000000015</v>
      </c>
      <c r="BE27" s="16">
        <v>18</v>
      </c>
      <c r="BF27" s="17">
        <f t="shared" si="53"/>
        <v>44092</v>
      </c>
      <c r="BG27" s="18">
        <f>VLOOKUP(BF27,'Net_Schedule &amp; Net_Actual'!$A$1:$C$2107,2,0)</f>
        <v>25115.499</v>
      </c>
      <c r="BH27" s="18">
        <f>VLOOKUP(BF27,'Net_Schedule &amp; Net_Actual'!$A$1:$C$2107,3,0)</f>
        <v>25167.200000000001</v>
      </c>
      <c r="BI27" s="19">
        <f>[5]Summary!$M21</f>
        <v>31299.840000000062</v>
      </c>
      <c r="BJ27" s="19">
        <f t="shared" si="20"/>
        <v>5280.0000000000109</v>
      </c>
      <c r="BK27" s="19">
        <f t="shared" si="21"/>
        <v>220.00000000000045</v>
      </c>
      <c r="BL27" s="19">
        <f t="shared" si="22"/>
        <v>4590.6432000000095</v>
      </c>
      <c r="BM27" s="19">
        <f>[5]Summary!$N21</f>
        <v>4188.8400000000074</v>
      </c>
      <c r="BN27" s="52">
        <f t="shared" si="23"/>
        <v>3686.1792000000064</v>
      </c>
      <c r="BP27" s="16">
        <v>18</v>
      </c>
      <c r="BQ27" s="17">
        <f t="shared" si="54"/>
        <v>44122</v>
      </c>
      <c r="BR27" s="18">
        <f>VLOOKUP(BQ27,'Net_Schedule &amp; Net_Actual'!$A$1:$C$2107,2,0)</f>
        <v>19175.977999999999</v>
      </c>
      <c r="BS27" s="18">
        <f>VLOOKUP(BQ27,'Net_Schedule &amp; Net_Actual'!$A$1:$C$2107,3,0)</f>
        <v>18969.309000000001</v>
      </c>
      <c r="BT27" s="19">
        <f>[5]Summary!$O21</f>
        <v>31299.840000000062</v>
      </c>
      <c r="BU27" s="19">
        <f t="shared" si="24"/>
        <v>5280.0000000000109</v>
      </c>
      <c r="BV27" s="19">
        <f t="shared" si="25"/>
        <v>220.00000000000045</v>
      </c>
      <c r="BW27" s="19">
        <f t="shared" si="26"/>
        <v>4590.6432000000095</v>
      </c>
      <c r="BX27" s="19">
        <f>[5]Summary!$P21</f>
        <v>3204.2025000000026</v>
      </c>
      <c r="BY27" s="52">
        <f t="shared" si="27"/>
        <v>2819.6982000000021</v>
      </c>
      <c r="CA27" s="16">
        <v>18</v>
      </c>
      <c r="CB27" s="17">
        <f t="shared" si="55"/>
        <v>44153</v>
      </c>
      <c r="CC27" s="18">
        <f>VLOOKUP(CB27,'Net_Schedule &amp; Net_Actual'!$A$1:$C$2107,2,0)</f>
        <v>9738.2749999999996</v>
      </c>
      <c r="CD27" s="18">
        <f>VLOOKUP(CB27,'Net_Schedule &amp; Net_Actual'!$A$1:$C$2107,3,0)</f>
        <v>9578.7630000000008</v>
      </c>
      <c r="CE27" s="19">
        <f>[5]Summary!$Q21</f>
        <v>31299.840000000062</v>
      </c>
      <c r="CF27" s="19">
        <f t="shared" si="28"/>
        <v>5280.0000000000109</v>
      </c>
      <c r="CG27" s="19">
        <f t="shared" si="29"/>
        <v>220.00000000000045</v>
      </c>
      <c r="CH27" s="19">
        <f t="shared" si="30"/>
        <v>4590.6432000000095</v>
      </c>
      <c r="CI27" s="19">
        <f>[5]Summary!$R21</f>
        <v>1628.0600000000004</v>
      </c>
      <c r="CJ27" s="52">
        <f t="shared" si="31"/>
        <v>1432.6928000000003</v>
      </c>
      <c r="CL27" s="16">
        <v>18</v>
      </c>
      <c r="CM27" s="17">
        <f t="shared" si="56"/>
        <v>44183</v>
      </c>
      <c r="CN27" s="18">
        <f>VLOOKUP(CM27,'Net_Schedule &amp; Net_Actual'!$A$1:$C$2107,2,0)</f>
        <v>6186</v>
      </c>
      <c r="CO27" s="18">
        <f>VLOOKUP(CM27,'Net_Schedule &amp; Net_Actual'!$A$1:$C$2107,3,0)</f>
        <v>6156.509</v>
      </c>
      <c r="CP27" s="19">
        <f>[5]Summary!$S21</f>
        <v>26083.200000000044</v>
      </c>
      <c r="CQ27" s="19">
        <f t="shared" si="32"/>
        <v>4400.0000000000082</v>
      </c>
      <c r="CR27" s="19">
        <f t="shared" si="33"/>
        <v>183.33333333333368</v>
      </c>
      <c r="CS27" s="19">
        <f t="shared" si="34"/>
        <v>3825.5360000000069</v>
      </c>
      <c r="CT27" s="19">
        <f>[5]Summary!$T21</f>
        <v>1031.0125000000003</v>
      </c>
      <c r="CU27" s="52">
        <f t="shared" si="35"/>
        <v>907.29100000000028</v>
      </c>
      <c r="CW27" s="16">
        <v>18</v>
      </c>
      <c r="CX27" s="17">
        <f t="shared" si="57"/>
        <v>44214</v>
      </c>
      <c r="CY27" s="18">
        <f>VLOOKUP(CX27,'Net_Schedule &amp; Net_Actual'!$A$1:$C$2107,2,0)</f>
        <v>6014.25</v>
      </c>
      <c r="CZ27" s="18">
        <f>VLOOKUP(CX27,'Net_Schedule &amp; Net_Actual'!$A$1:$C$2107,3,0)</f>
        <v>5943.8540000000003</v>
      </c>
      <c r="DA27" s="19">
        <f>[5]Summary!$U21</f>
        <v>26083.200000000044</v>
      </c>
      <c r="DB27" s="19">
        <f t="shared" si="36"/>
        <v>4400.0000000000082</v>
      </c>
      <c r="DC27" s="19">
        <f t="shared" si="37"/>
        <v>183.33333333333368</v>
      </c>
      <c r="DD27" s="19">
        <f t="shared" si="38"/>
        <v>3825.5360000000069</v>
      </c>
      <c r="DE27" s="19">
        <f>[5]Summary!$V21</f>
        <v>1002.3875000000002</v>
      </c>
      <c r="DF27" s="52">
        <f t="shared" si="39"/>
        <v>882.10100000000011</v>
      </c>
      <c r="DH27" s="16">
        <v>18</v>
      </c>
      <c r="DI27" s="17">
        <f t="shared" si="58"/>
        <v>44245</v>
      </c>
      <c r="DJ27" s="18">
        <f>VLOOKUP(DI27,'Net_Schedule &amp; Net_Actual'!$A$1:$C$2107,2,0)</f>
        <v>4811.96</v>
      </c>
      <c r="DK27" s="18">
        <f>VLOOKUP(DI27,'Net_Schedule &amp; Net_Actual'!$A$1:$C$2107,3,0)</f>
        <v>4625.6729999999998</v>
      </c>
      <c r="DL27" s="19">
        <f>[5]Summary!$W21</f>
        <v>31299.840000000062</v>
      </c>
      <c r="DM27" s="19">
        <f t="shared" si="40"/>
        <v>5280.0000000000109</v>
      </c>
      <c r="DN27" s="19">
        <f t="shared" si="41"/>
        <v>220.00000000000045</v>
      </c>
      <c r="DO27" s="19">
        <f t="shared" si="42"/>
        <v>4590.6432000000095</v>
      </c>
      <c r="DP27" s="19">
        <f>[5]Summary!$X21</f>
        <v>802.7600000000001</v>
      </c>
      <c r="DQ27" s="52">
        <f t="shared" si="43"/>
        <v>706.42880000000014</v>
      </c>
      <c r="DS27" s="16">
        <v>18</v>
      </c>
      <c r="DT27" s="17">
        <f t="shared" si="59"/>
        <v>44273</v>
      </c>
      <c r="DU27" s="18">
        <f>VLOOKUP(DT27,'Net_Schedule &amp; Net_Actual'!$A$1:$C$2107,2,0)</f>
        <v>5456.3249999999998</v>
      </c>
      <c r="DV27" s="18">
        <f>VLOOKUP(DT27,'Net_Schedule &amp; Net_Actual'!$A$1:$C$2107,3,0)</f>
        <v>5256.8</v>
      </c>
      <c r="DW27" s="19">
        <f>[5]Summary!$Y21</f>
        <v>31299.840000000062</v>
      </c>
      <c r="DX27" s="19">
        <f t="shared" si="44"/>
        <v>5280.0000000000109</v>
      </c>
      <c r="DY27" s="19">
        <f t="shared" si="45"/>
        <v>220.00000000000045</v>
      </c>
      <c r="DZ27" s="19">
        <f t="shared" si="46"/>
        <v>4590.6432000000095</v>
      </c>
      <c r="EA27" s="19">
        <f>[5]Summary!$Z21</f>
        <v>844.11500000000001</v>
      </c>
      <c r="EB27" s="52">
        <f t="shared" si="47"/>
        <v>742.82119999999998</v>
      </c>
    </row>
    <row r="28" spans="2:132" s="15" customFormat="1" ht="15.95" customHeight="1" x14ac:dyDescent="0.2">
      <c r="B28" s="16">
        <v>19</v>
      </c>
      <c r="C28" s="17">
        <f t="shared" si="48"/>
        <v>43940</v>
      </c>
      <c r="D28" s="18">
        <f>VLOOKUP(C28,'Net_Schedule &amp; Net_Actual'!$A$1:$C$2107,2,0)</f>
        <v>14416.088</v>
      </c>
      <c r="E28" s="18">
        <f>VLOOKUP(C28,'Net_Schedule &amp; Net_Actual'!$A$1:$C$2107,3,0)</f>
        <v>14904.873</v>
      </c>
      <c r="F28" s="19">
        <f>[5]Summary!$C22</f>
        <v>31299.840000000062</v>
      </c>
      <c r="G28" s="19">
        <f t="shared" si="0"/>
        <v>5280.0000000000109</v>
      </c>
      <c r="H28" s="19">
        <f t="shared" si="1"/>
        <v>220.00000000000045</v>
      </c>
      <c r="I28" s="19">
        <f t="shared" si="2"/>
        <v>4590.6432000000095</v>
      </c>
      <c r="J28" s="19">
        <f>[5]Summary!$D22</f>
        <v>1942.6225000000002</v>
      </c>
      <c r="K28" s="52">
        <f t="shared" si="3"/>
        <v>1709.5078000000001</v>
      </c>
      <c r="M28" s="16">
        <v>19</v>
      </c>
      <c r="N28" s="17">
        <f t="shared" si="49"/>
        <v>43970</v>
      </c>
      <c r="O28" s="18">
        <f>VLOOKUP(N28,'Net_Schedule &amp; Net_Actual'!$A$1:$C$2107,2,0)</f>
        <v>24948.876</v>
      </c>
      <c r="P28" s="18">
        <f>VLOOKUP(N28,'Net_Schedule &amp; Net_Actual'!$A$1:$C$2107,3,0)</f>
        <v>25260.145</v>
      </c>
      <c r="Q28" s="19">
        <f>[5]Summary!$E22</f>
        <v>31299.840000000062</v>
      </c>
      <c r="R28" s="19">
        <f t="shared" si="4"/>
        <v>5280.0000000000109</v>
      </c>
      <c r="S28" s="19">
        <f t="shared" si="5"/>
        <v>220.00000000000045</v>
      </c>
      <c r="T28" s="19">
        <f t="shared" si="6"/>
        <v>4590.6432000000095</v>
      </c>
      <c r="U28" s="19">
        <f>[5]Summary!$F22</f>
        <v>4161.529999999997</v>
      </c>
      <c r="V28" s="52">
        <f t="shared" si="7"/>
        <v>3662.1463999999974</v>
      </c>
      <c r="X28" s="16">
        <v>19</v>
      </c>
      <c r="Y28" s="17">
        <f t="shared" si="50"/>
        <v>44001</v>
      </c>
      <c r="Z28" s="18">
        <f>VLOOKUP(Y28,'Net_Schedule &amp; Net_Actual'!$A$1:$C$2107,2,0)</f>
        <v>31263.542000000001</v>
      </c>
      <c r="AA28" s="18">
        <f>VLOOKUP(Y28,'Net_Schedule &amp; Net_Actual'!$A$1:$C$2107,3,0)</f>
        <v>31297.599999999999</v>
      </c>
      <c r="AB28" s="19">
        <f>[5]Summary!$G22</f>
        <v>31299.840000000062</v>
      </c>
      <c r="AC28" s="19">
        <f t="shared" si="8"/>
        <v>5280.0000000000109</v>
      </c>
      <c r="AD28" s="19">
        <f t="shared" si="9"/>
        <v>220.00000000000045</v>
      </c>
      <c r="AE28" s="19">
        <f t="shared" si="10"/>
        <v>4590.6432000000095</v>
      </c>
      <c r="AF28" s="19">
        <f>[5]Summary!$H22</f>
        <v>5215.9200000000083</v>
      </c>
      <c r="AG28" s="52">
        <f t="shared" si="11"/>
        <v>4590.0096000000076</v>
      </c>
      <c r="AI28" s="16">
        <v>19</v>
      </c>
      <c r="AJ28" s="17">
        <f t="shared" si="51"/>
        <v>44031</v>
      </c>
      <c r="AK28" s="18">
        <f>VLOOKUP(AJ28,'Net_Schedule &amp; Net_Actual'!$A$1:$C$2107,2,0)</f>
        <v>31272.741999999998</v>
      </c>
      <c r="AL28" s="18">
        <f>VLOOKUP(AJ28,'Net_Schedule &amp; Net_Actual'!$A$1:$C$2107,3,0)</f>
        <v>31292.363000000001</v>
      </c>
      <c r="AM28" s="19">
        <f>[5]Summary!$I22</f>
        <v>31299.840000000062</v>
      </c>
      <c r="AN28" s="19">
        <f t="shared" si="12"/>
        <v>5280.0000000000109</v>
      </c>
      <c r="AO28" s="19">
        <f t="shared" si="13"/>
        <v>220.00000000000045</v>
      </c>
      <c r="AP28" s="19">
        <f t="shared" si="14"/>
        <v>4590.6432000000095</v>
      </c>
      <c r="AQ28" s="19">
        <f>[5]Summary!$J22</f>
        <v>5215.9200000000083</v>
      </c>
      <c r="AR28" s="52">
        <f t="shared" si="15"/>
        <v>4590.0096000000076</v>
      </c>
      <c r="AT28" s="16">
        <v>19</v>
      </c>
      <c r="AU28" s="17">
        <f t="shared" si="52"/>
        <v>44062</v>
      </c>
      <c r="AV28" s="18">
        <f>VLOOKUP(AU28,'Net_Schedule &amp; Net_Actual'!$A$1:$C$2107,2,0)</f>
        <v>28172.857</v>
      </c>
      <c r="AW28" s="18">
        <f>VLOOKUP(AU28,'Net_Schedule &amp; Net_Actual'!$A$1:$C$2107,3,0)</f>
        <v>28270.181</v>
      </c>
      <c r="AX28" s="19">
        <f>[5]Summary!$K22</f>
        <v>31299.840000000062</v>
      </c>
      <c r="AY28" s="19">
        <f t="shared" si="16"/>
        <v>5280.0000000000109</v>
      </c>
      <c r="AZ28" s="19">
        <f t="shared" si="17"/>
        <v>220.00000000000045</v>
      </c>
      <c r="BA28" s="19">
        <f t="shared" si="18"/>
        <v>4590.6432000000095</v>
      </c>
      <c r="BB28" s="19">
        <f>[5]Summary!$L22</f>
        <v>4704.9050000000016</v>
      </c>
      <c r="BC28" s="52">
        <f t="shared" si="19"/>
        <v>4140.3164000000015</v>
      </c>
      <c r="BE28" s="16">
        <v>19</v>
      </c>
      <c r="BF28" s="17">
        <f t="shared" si="53"/>
        <v>44093</v>
      </c>
      <c r="BG28" s="18">
        <f>VLOOKUP(BF28,'Net_Schedule &amp; Net_Actual'!$A$1:$C$2107,2,0)</f>
        <v>25073.113000000001</v>
      </c>
      <c r="BH28" s="18">
        <f>VLOOKUP(BF28,'Net_Schedule &amp; Net_Actual'!$A$1:$C$2107,3,0)</f>
        <v>25201.309000000001</v>
      </c>
      <c r="BI28" s="19">
        <f>[5]Summary!$M22</f>
        <v>31299.840000000062</v>
      </c>
      <c r="BJ28" s="19">
        <f t="shared" si="20"/>
        <v>5280.0000000000109</v>
      </c>
      <c r="BK28" s="19">
        <f t="shared" si="21"/>
        <v>220.00000000000045</v>
      </c>
      <c r="BL28" s="19">
        <f t="shared" si="22"/>
        <v>4590.6432000000095</v>
      </c>
      <c r="BM28" s="19">
        <f>[5]Summary!$N22</f>
        <v>4188.8400000000074</v>
      </c>
      <c r="BN28" s="52">
        <f t="shared" si="23"/>
        <v>3686.1792000000064</v>
      </c>
      <c r="BP28" s="16">
        <v>19</v>
      </c>
      <c r="BQ28" s="17">
        <f t="shared" si="54"/>
        <v>44123</v>
      </c>
      <c r="BR28" s="18">
        <f>VLOOKUP(BQ28,'Net_Schedule &amp; Net_Actual'!$A$1:$C$2107,2,0)</f>
        <v>18892.282999999999</v>
      </c>
      <c r="BS28" s="18">
        <f>VLOOKUP(BQ28,'Net_Schedule &amp; Net_Actual'!$A$1:$C$2107,3,0)</f>
        <v>18739.2</v>
      </c>
      <c r="BT28" s="19">
        <f>[5]Summary!$O22</f>
        <v>31299.840000000062</v>
      </c>
      <c r="BU28" s="19">
        <f t="shared" si="24"/>
        <v>5280.0000000000109</v>
      </c>
      <c r="BV28" s="19">
        <f t="shared" si="25"/>
        <v>220.00000000000045</v>
      </c>
      <c r="BW28" s="19">
        <f t="shared" si="26"/>
        <v>4590.6432000000095</v>
      </c>
      <c r="BX28" s="19">
        <f>[5]Summary!$P22</f>
        <v>3148.7849999999994</v>
      </c>
      <c r="BY28" s="52">
        <f t="shared" si="27"/>
        <v>2770.9307999999996</v>
      </c>
      <c r="CA28" s="16">
        <v>19</v>
      </c>
      <c r="CB28" s="17">
        <f t="shared" si="55"/>
        <v>44154</v>
      </c>
      <c r="CC28" s="18">
        <f>VLOOKUP(CB28,'Net_Schedule &amp; Net_Actual'!$A$1:$C$2107,2,0)</f>
        <v>10019.5</v>
      </c>
      <c r="CD28" s="18">
        <f>VLOOKUP(CB28,'Net_Schedule &amp; Net_Actual'!$A$1:$C$2107,3,0)</f>
        <v>9895.5630000000001</v>
      </c>
      <c r="CE28" s="19">
        <f>[5]Summary!$Q22</f>
        <v>31299.840000000062</v>
      </c>
      <c r="CF28" s="19">
        <f t="shared" si="28"/>
        <v>5280.0000000000109</v>
      </c>
      <c r="CG28" s="19">
        <f t="shared" si="29"/>
        <v>220.00000000000045</v>
      </c>
      <c r="CH28" s="19">
        <f t="shared" si="30"/>
        <v>4590.6432000000095</v>
      </c>
      <c r="CI28" s="19">
        <f>[5]Summary!$R22</f>
        <v>1669.9350000000004</v>
      </c>
      <c r="CJ28" s="52">
        <f t="shared" si="31"/>
        <v>1469.5428000000004</v>
      </c>
      <c r="CL28" s="16">
        <v>19</v>
      </c>
      <c r="CM28" s="17">
        <f t="shared" si="56"/>
        <v>44184</v>
      </c>
      <c r="CN28" s="18">
        <f>VLOOKUP(CM28,'Net_Schedule &amp; Net_Actual'!$A$1:$C$2107,2,0)</f>
        <v>6391.5</v>
      </c>
      <c r="CO28" s="18">
        <f>VLOOKUP(CM28,'Net_Schedule &amp; Net_Actual'!$A$1:$C$2107,3,0)</f>
        <v>6233.8180000000002</v>
      </c>
      <c r="CP28" s="19">
        <f>[5]Summary!$S22</f>
        <v>26083.200000000044</v>
      </c>
      <c r="CQ28" s="19">
        <f t="shared" si="32"/>
        <v>4400.0000000000082</v>
      </c>
      <c r="CR28" s="19">
        <f t="shared" si="33"/>
        <v>183.33333333333368</v>
      </c>
      <c r="CS28" s="19">
        <f t="shared" si="34"/>
        <v>3825.5360000000069</v>
      </c>
      <c r="CT28" s="19">
        <f>[5]Summary!$T22</f>
        <v>1065.2625000000003</v>
      </c>
      <c r="CU28" s="52">
        <f t="shared" si="35"/>
        <v>937.43100000000027</v>
      </c>
      <c r="CW28" s="16">
        <v>19</v>
      </c>
      <c r="CX28" s="17">
        <f t="shared" si="57"/>
        <v>44215</v>
      </c>
      <c r="CY28" s="18">
        <f>VLOOKUP(CX28,'Net_Schedule &amp; Net_Actual'!$A$1:$C$2107,2,0)</f>
        <v>5735.5</v>
      </c>
      <c r="CZ28" s="18">
        <f>VLOOKUP(CX28,'Net_Schedule &amp; Net_Actual'!$A$1:$C$2107,3,0)</f>
        <v>5688.7269999999999</v>
      </c>
      <c r="DA28" s="19">
        <f>[5]Summary!$U22</f>
        <v>26083.200000000044</v>
      </c>
      <c r="DB28" s="19">
        <f t="shared" si="36"/>
        <v>4400.0000000000082</v>
      </c>
      <c r="DC28" s="19">
        <f t="shared" si="37"/>
        <v>183.33333333333368</v>
      </c>
      <c r="DD28" s="19">
        <f t="shared" si="38"/>
        <v>3825.5360000000069</v>
      </c>
      <c r="DE28" s="19">
        <f>[5]Summary!$V22</f>
        <v>955.92750000000012</v>
      </c>
      <c r="DF28" s="52">
        <f t="shared" si="39"/>
        <v>841.21620000000007</v>
      </c>
      <c r="DH28" s="16">
        <v>19</v>
      </c>
      <c r="DI28" s="17">
        <f t="shared" si="58"/>
        <v>44246</v>
      </c>
      <c r="DJ28" s="18">
        <f>VLOOKUP(DI28,'Net_Schedule &amp; Net_Actual'!$A$1:$C$2107,2,0)</f>
        <v>3874.25</v>
      </c>
      <c r="DK28" s="18">
        <f>VLOOKUP(DI28,'Net_Schedule &amp; Net_Actual'!$A$1:$C$2107,3,0)</f>
        <v>3834.5450000000001</v>
      </c>
      <c r="DL28" s="19">
        <f>[5]Summary!$W22</f>
        <v>31299.840000000062</v>
      </c>
      <c r="DM28" s="19">
        <f t="shared" si="40"/>
        <v>5280.0000000000109</v>
      </c>
      <c r="DN28" s="19">
        <f t="shared" si="41"/>
        <v>220.00000000000045</v>
      </c>
      <c r="DO28" s="19">
        <f t="shared" si="42"/>
        <v>4590.6432000000095</v>
      </c>
      <c r="DP28" s="19">
        <f>[5]Summary!$X22</f>
        <v>645.71500000000003</v>
      </c>
      <c r="DQ28" s="52">
        <f t="shared" si="43"/>
        <v>568.22919999999999</v>
      </c>
      <c r="DS28" s="16">
        <v>19</v>
      </c>
      <c r="DT28" s="17">
        <f t="shared" si="59"/>
        <v>44274</v>
      </c>
      <c r="DU28" s="18">
        <f>VLOOKUP(DT28,'Net_Schedule &amp; Net_Actual'!$A$1:$C$2107,2,0)</f>
        <v>5817.5</v>
      </c>
      <c r="DV28" s="18">
        <f>VLOOKUP(DT28,'Net_Schedule &amp; Net_Actual'!$A$1:$C$2107,3,0)</f>
        <v>5338.473</v>
      </c>
      <c r="DW28" s="19">
        <f>[5]Summary!$Y22</f>
        <v>31299.840000000062</v>
      </c>
      <c r="DX28" s="19">
        <f t="shared" si="44"/>
        <v>5280.0000000000109</v>
      </c>
      <c r="DY28" s="19">
        <f t="shared" si="45"/>
        <v>220.00000000000045</v>
      </c>
      <c r="DZ28" s="19">
        <f t="shared" si="46"/>
        <v>4590.6432000000095</v>
      </c>
      <c r="EA28" s="19">
        <f>[5]Summary!$Z22</f>
        <v>969.55999999999983</v>
      </c>
      <c r="EB28" s="52">
        <f t="shared" si="47"/>
        <v>853.2127999999999</v>
      </c>
    </row>
    <row r="29" spans="2:132" s="15" customFormat="1" ht="15.95" customHeight="1" x14ac:dyDescent="0.2">
      <c r="B29" s="16">
        <v>20</v>
      </c>
      <c r="C29" s="17">
        <f t="shared" si="48"/>
        <v>43941</v>
      </c>
      <c r="D29" s="18">
        <f>VLOOKUP(C29,'Net_Schedule &amp; Net_Actual'!$A$1:$C$2107,2,0)</f>
        <v>13924.177</v>
      </c>
      <c r="E29" s="18">
        <f>VLOOKUP(C29,'Net_Schedule &amp; Net_Actual'!$A$1:$C$2107,3,0)</f>
        <v>14048.727000000001</v>
      </c>
      <c r="F29" s="19">
        <f>[5]Summary!$C23</f>
        <v>31299.840000000062</v>
      </c>
      <c r="G29" s="19">
        <f t="shared" si="0"/>
        <v>5280.0000000000109</v>
      </c>
      <c r="H29" s="19">
        <f t="shared" si="1"/>
        <v>220.00000000000045</v>
      </c>
      <c r="I29" s="19">
        <f t="shared" si="2"/>
        <v>4590.6432000000095</v>
      </c>
      <c r="J29" s="19">
        <f>[5]Summary!$D23</f>
        <v>2183.1624999999999</v>
      </c>
      <c r="K29" s="52">
        <f t="shared" si="3"/>
        <v>1921.183</v>
      </c>
      <c r="M29" s="16">
        <v>20</v>
      </c>
      <c r="N29" s="17">
        <f t="shared" si="49"/>
        <v>43971</v>
      </c>
      <c r="O29" s="18">
        <f>VLOOKUP(N29,'Net_Schedule &amp; Net_Actual'!$A$1:$C$2107,2,0)</f>
        <v>23726.955000000002</v>
      </c>
      <c r="P29" s="18">
        <f>VLOOKUP(N29,'Net_Schedule &amp; Net_Actual'!$A$1:$C$2107,3,0)</f>
        <v>21722.762999999999</v>
      </c>
      <c r="Q29" s="19">
        <f>[5]Summary!$E23</f>
        <v>31299.840000000062</v>
      </c>
      <c r="R29" s="19">
        <f t="shared" si="4"/>
        <v>5280.0000000000109</v>
      </c>
      <c r="S29" s="19">
        <f t="shared" si="5"/>
        <v>220.00000000000045</v>
      </c>
      <c r="T29" s="19">
        <f t="shared" si="6"/>
        <v>4590.6432000000095</v>
      </c>
      <c r="U29" s="19">
        <f>[5]Summary!$F23</f>
        <v>4799.760000000002</v>
      </c>
      <c r="V29" s="52">
        <f t="shared" si="7"/>
        <v>4223.7888000000021</v>
      </c>
      <c r="X29" s="16">
        <v>20</v>
      </c>
      <c r="Y29" s="17">
        <f t="shared" si="50"/>
        <v>44002</v>
      </c>
      <c r="Z29" s="18">
        <f>VLOOKUP(Y29,'Net_Schedule &amp; Net_Actual'!$A$1:$C$2107,2,0)</f>
        <v>31279.253000000001</v>
      </c>
      <c r="AA29" s="18">
        <f>VLOOKUP(Y29,'Net_Schedule &amp; Net_Actual'!$A$1:$C$2107,3,0)</f>
        <v>31258.327000000001</v>
      </c>
      <c r="AB29" s="19">
        <f>[5]Summary!$G23</f>
        <v>31299.840000000062</v>
      </c>
      <c r="AC29" s="19">
        <f t="shared" si="8"/>
        <v>5280.0000000000109</v>
      </c>
      <c r="AD29" s="19">
        <f t="shared" si="9"/>
        <v>220.00000000000045</v>
      </c>
      <c r="AE29" s="19">
        <f t="shared" si="10"/>
        <v>4590.6432000000095</v>
      </c>
      <c r="AF29" s="19">
        <f>[5]Summary!$H23</f>
        <v>5215.9200000000083</v>
      </c>
      <c r="AG29" s="52">
        <f t="shared" si="11"/>
        <v>4590.0096000000076</v>
      </c>
      <c r="AI29" s="16">
        <v>20</v>
      </c>
      <c r="AJ29" s="17">
        <f t="shared" si="51"/>
        <v>44032</v>
      </c>
      <c r="AK29" s="18">
        <f>VLOOKUP(AJ29,'Net_Schedule &amp; Net_Actual'!$A$1:$C$2107,2,0)</f>
        <v>25385.219000000001</v>
      </c>
      <c r="AL29" s="18">
        <f>VLOOKUP(AJ29,'Net_Schedule &amp; Net_Actual'!$A$1:$C$2107,3,0)</f>
        <v>21202.327000000001</v>
      </c>
      <c r="AM29" s="19">
        <f>[5]Summary!$I23</f>
        <v>31299.840000000062</v>
      </c>
      <c r="AN29" s="19">
        <f t="shared" si="12"/>
        <v>5280.0000000000109</v>
      </c>
      <c r="AO29" s="19">
        <f t="shared" si="13"/>
        <v>220.00000000000045</v>
      </c>
      <c r="AP29" s="19">
        <f t="shared" si="14"/>
        <v>4590.6432000000095</v>
      </c>
      <c r="AQ29" s="19">
        <f>[5]Summary!$J23</f>
        <v>4962.730000000005</v>
      </c>
      <c r="AR29" s="52">
        <f t="shared" si="15"/>
        <v>4367.2024000000047</v>
      </c>
      <c r="AT29" s="16">
        <v>20</v>
      </c>
      <c r="AU29" s="17">
        <f t="shared" si="52"/>
        <v>44063</v>
      </c>
      <c r="AV29" s="18">
        <f>VLOOKUP(AU29,'Net_Schedule &amp; Net_Actual'!$A$1:$C$2107,2,0)</f>
        <v>28141.469000000001</v>
      </c>
      <c r="AW29" s="18">
        <f>VLOOKUP(AU29,'Net_Schedule &amp; Net_Actual'!$A$1:$C$2107,3,0)</f>
        <v>28344.218000000001</v>
      </c>
      <c r="AX29" s="19">
        <f>[5]Summary!$K23</f>
        <v>31299.840000000062</v>
      </c>
      <c r="AY29" s="19">
        <f t="shared" si="16"/>
        <v>5280.0000000000109</v>
      </c>
      <c r="AZ29" s="19">
        <f t="shared" si="17"/>
        <v>220.00000000000045</v>
      </c>
      <c r="BA29" s="19">
        <f t="shared" si="18"/>
        <v>4590.6432000000095</v>
      </c>
      <c r="BB29" s="19">
        <f>[5]Summary!$L23</f>
        <v>4704.9050000000016</v>
      </c>
      <c r="BC29" s="52">
        <f t="shared" si="19"/>
        <v>4140.3164000000015</v>
      </c>
      <c r="BE29" s="16">
        <v>20</v>
      </c>
      <c r="BF29" s="17">
        <f t="shared" si="53"/>
        <v>44094</v>
      </c>
      <c r="BG29" s="18">
        <f>VLOOKUP(BF29,'Net_Schedule &amp; Net_Actual'!$A$1:$C$2107,2,0)</f>
        <v>25094.235000000001</v>
      </c>
      <c r="BH29" s="18">
        <f>VLOOKUP(BF29,'Net_Schedule &amp; Net_Actual'!$A$1:$C$2107,3,0)</f>
        <v>24816.436000000002</v>
      </c>
      <c r="BI29" s="19">
        <f>[5]Summary!$M23</f>
        <v>31299.840000000062</v>
      </c>
      <c r="BJ29" s="19">
        <f t="shared" si="20"/>
        <v>5280.0000000000109</v>
      </c>
      <c r="BK29" s="19">
        <f t="shared" si="21"/>
        <v>220.00000000000045</v>
      </c>
      <c r="BL29" s="19">
        <f t="shared" si="22"/>
        <v>4590.6432000000095</v>
      </c>
      <c r="BM29" s="19">
        <f>[5]Summary!$N23</f>
        <v>4188.8400000000074</v>
      </c>
      <c r="BN29" s="52">
        <f t="shared" si="23"/>
        <v>3686.1792000000064</v>
      </c>
      <c r="BP29" s="16">
        <v>20</v>
      </c>
      <c r="BQ29" s="17">
        <f t="shared" si="54"/>
        <v>44124</v>
      </c>
      <c r="BR29" s="18">
        <f>VLOOKUP(BQ29,'Net_Schedule &amp; Net_Actual'!$A$1:$C$2107,2,0)</f>
        <v>17958.823</v>
      </c>
      <c r="BS29" s="18">
        <f>VLOOKUP(BQ29,'Net_Schedule &amp; Net_Actual'!$A$1:$C$2107,3,0)</f>
        <v>17771.635999999999</v>
      </c>
      <c r="BT29" s="19">
        <f>[5]Summary!$O23</f>
        <v>31299.840000000062</v>
      </c>
      <c r="BU29" s="19">
        <f t="shared" si="24"/>
        <v>5280.0000000000109</v>
      </c>
      <c r="BV29" s="19">
        <f t="shared" si="25"/>
        <v>220.00000000000045</v>
      </c>
      <c r="BW29" s="19">
        <f t="shared" si="26"/>
        <v>4590.6432000000095</v>
      </c>
      <c r="BX29" s="19">
        <f>[5]Summary!$P23</f>
        <v>3146.4624999999987</v>
      </c>
      <c r="BY29" s="52">
        <f t="shared" si="27"/>
        <v>2768.8869999999988</v>
      </c>
      <c r="CA29" s="16">
        <v>20</v>
      </c>
      <c r="CB29" s="17">
        <f t="shared" si="55"/>
        <v>44155</v>
      </c>
      <c r="CC29" s="18">
        <f>VLOOKUP(CB29,'Net_Schedule &amp; Net_Actual'!$A$1:$C$2107,2,0)</f>
        <v>9396.25</v>
      </c>
      <c r="CD29" s="18">
        <f>VLOOKUP(CB29,'Net_Schedule &amp; Net_Actual'!$A$1:$C$2107,3,0)</f>
        <v>9191.491</v>
      </c>
      <c r="CE29" s="19">
        <f>[5]Summary!$Q23</f>
        <v>31299.840000000062</v>
      </c>
      <c r="CF29" s="19">
        <f t="shared" si="28"/>
        <v>5280.0000000000109</v>
      </c>
      <c r="CG29" s="19">
        <f t="shared" si="29"/>
        <v>220.00000000000045</v>
      </c>
      <c r="CH29" s="19">
        <f t="shared" si="30"/>
        <v>4590.6432000000095</v>
      </c>
      <c r="CI29" s="19">
        <f>[5]Summary!$R23</f>
        <v>1566.0600000000004</v>
      </c>
      <c r="CJ29" s="52">
        <f t="shared" si="31"/>
        <v>1378.1328000000003</v>
      </c>
      <c r="CL29" s="16">
        <v>20</v>
      </c>
      <c r="CM29" s="17">
        <f t="shared" si="56"/>
        <v>44185</v>
      </c>
      <c r="CN29" s="18">
        <f>VLOOKUP(CM29,'Net_Schedule &amp; Net_Actual'!$A$1:$C$2107,2,0)</f>
        <v>6381.75</v>
      </c>
      <c r="CO29" s="18">
        <f>VLOOKUP(CM29,'Net_Schedule &amp; Net_Actual'!$A$1:$C$2107,3,0)</f>
        <v>6086.2539999999999</v>
      </c>
      <c r="CP29" s="19">
        <f>[5]Summary!$S23</f>
        <v>26083.200000000044</v>
      </c>
      <c r="CQ29" s="19">
        <f t="shared" si="32"/>
        <v>4400.0000000000082</v>
      </c>
      <c r="CR29" s="19">
        <f t="shared" si="33"/>
        <v>183.33333333333368</v>
      </c>
      <c r="CS29" s="19">
        <f t="shared" si="34"/>
        <v>3825.5360000000069</v>
      </c>
      <c r="CT29" s="19">
        <f>[5]Summary!$T23</f>
        <v>1063.6375000000003</v>
      </c>
      <c r="CU29" s="52">
        <f t="shared" si="35"/>
        <v>936.0010000000002</v>
      </c>
      <c r="CW29" s="16">
        <v>20</v>
      </c>
      <c r="CX29" s="17">
        <f t="shared" si="57"/>
        <v>44216</v>
      </c>
      <c r="CY29" s="18">
        <f>VLOOKUP(CX29,'Net_Schedule &amp; Net_Actual'!$A$1:$C$2107,2,0)</f>
        <v>5795.25</v>
      </c>
      <c r="CZ29" s="18">
        <f>VLOOKUP(CX29,'Net_Schedule &amp; Net_Actual'!$A$1:$C$2107,3,0)</f>
        <v>5685.2359999999999</v>
      </c>
      <c r="DA29" s="19">
        <f>[5]Summary!$U23</f>
        <v>26083.200000000044</v>
      </c>
      <c r="DB29" s="19">
        <f t="shared" si="36"/>
        <v>4400.0000000000082</v>
      </c>
      <c r="DC29" s="19">
        <f t="shared" si="37"/>
        <v>183.33333333333368</v>
      </c>
      <c r="DD29" s="19">
        <f t="shared" si="38"/>
        <v>3825.5360000000069</v>
      </c>
      <c r="DE29" s="19">
        <f>[5]Summary!$V23</f>
        <v>965.87750000000005</v>
      </c>
      <c r="DF29" s="52">
        <f t="shared" si="39"/>
        <v>849.97220000000004</v>
      </c>
      <c r="DH29" s="16">
        <v>20</v>
      </c>
      <c r="DI29" s="17">
        <f t="shared" si="58"/>
        <v>44247</v>
      </c>
      <c r="DJ29" s="18">
        <f>VLOOKUP(DI29,'Net_Schedule &amp; Net_Actual'!$A$1:$C$2107,2,0)</f>
        <v>4608.5</v>
      </c>
      <c r="DK29" s="18">
        <f>VLOOKUP(DI29,'Net_Schedule &amp; Net_Actual'!$A$1:$C$2107,3,0)</f>
        <v>4408.8</v>
      </c>
      <c r="DL29" s="19">
        <f>[5]Summary!$W23</f>
        <v>31299.840000000062</v>
      </c>
      <c r="DM29" s="19">
        <f t="shared" si="40"/>
        <v>5280.0000000000109</v>
      </c>
      <c r="DN29" s="19">
        <f t="shared" si="41"/>
        <v>220.00000000000045</v>
      </c>
      <c r="DO29" s="19">
        <f t="shared" si="42"/>
        <v>4590.6432000000095</v>
      </c>
      <c r="DP29" s="19">
        <f>[5]Summary!$X23</f>
        <v>768.09250000000009</v>
      </c>
      <c r="DQ29" s="52">
        <f t="shared" si="43"/>
        <v>675.92140000000006</v>
      </c>
      <c r="DS29" s="16">
        <v>20</v>
      </c>
      <c r="DT29" s="17">
        <f t="shared" si="59"/>
        <v>44275</v>
      </c>
      <c r="DU29" s="18">
        <f>VLOOKUP(DT29,'Net_Schedule &amp; Net_Actual'!$A$1:$C$2107,2,0)</f>
        <v>5038.7250000000004</v>
      </c>
      <c r="DV29" s="18">
        <f>VLOOKUP(DT29,'Net_Schedule &amp; Net_Actual'!$A$1:$C$2107,3,0)</f>
        <v>4920.1450000000004</v>
      </c>
      <c r="DW29" s="19">
        <f>[5]Summary!$Y23</f>
        <v>31299.840000000062</v>
      </c>
      <c r="DX29" s="19">
        <f t="shared" si="44"/>
        <v>5280.0000000000109</v>
      </c>
      <c r="DY29" s="19">
        <f t="shared" si="45"/>
        <v>220.00000000000045</v>
      </c>
      <c r="DZ29" s="19">
        <f t="shared" si="46"/>
        <v>4590.6432000000095</v>
      </c>
      <c r="EA29" s="19">
        <f>[5]Summary!$Z23</f>
        <v>839.77000000000021</v>
      </c>
      <c r="EB29" s="52">
        <f t="shared" si="47"/>
        <v>738.99760000000015</v>
      </c>
    </row>
    <row r="30" spans="2:132" s="15" customFormat="1" ht="15.95" customHeight="1" x14ac:dyDescent="0.2">
      <c r="B30" s="16">
        <v>21</v>
      </c>
      <c r="C30" s="17">
        <f t="shared" si="48"/>
        <v>43942</v>
      </c>
      <c r="D30" s="18">
        <f>VLOOKUP(C30,'Net_Schedule &amp; Net_Actual'!$A$1:$C$2107,2,0)</f>
        <v>13513.152</v>
      </c>
      <c r="E30" s="18">
        <f>VLOOKUP(C30,'Net_Schedule &amp; Net_Actual'!$A$1:$C$2107,3,0)</f>
        <v>13194.545</v>
      </c>
      <c r="F30" s="19">
        <f>[5]Summary!$C24</f>
        <v>31299.840000000062</v>
      </c>
      <c r="G30" s="19">
        <f t="shared" si="0"/>
        <v>5280.0000000000109</v>
      </c>
      <c r="H30" s="19">
        <f t="shared" si="1"/>
        <v>220.00000000000045</v>
      </c>
      <c r="I30" s="19">
        <f t="shared" si="2"/>
        <v>4590.6432000000095</v>
      </c>
      <c r="J30" s="19">
        <f>[5]Summary!$D24</f>
        <v>2303.8899999999994</v>
      </c>
      <c r="K30" s="52">
        <f t="shared" si="3"/>
        <v>2027.4231999999995</v>
      </c>
      <c r="M30" s="16">
        <v>21</v>
      </c>
      <c r="N30" s="17">
        <f t="shared" si="49"/>
        <v>43972</v>
      </c>
      <c r="O30" s="18">
        <f>VLOOKUP(N30,'Net_Schedule &amp; Net_Actual'!$A$1:$C$2107,2,0)</f>
        <v>25182.455999999998</v>
      </c>
      <c r="P30" s="18">
        <f>VLOOKUP(N30,'Net_Schedule &amp; Net_Actual'!$A$1:$C$2107,3,0)</f>
        <v>26687.054</v>
      </c>
      <c r="Q30" s="19">
        <f>[5]Summary!$E24</f>
        <v>31299.840000000062</v>
      </c>
      <c r="R30" s="19">
        <f t="shared" si="4"/>
        <v>5280.0000000000109</v>
      </c>
      <c r="S30" s="19">
        <f t="shared" si="5"/>
        <v>220.00000000000045</v>
      </c>
      <c r="T30" s="19">
        <f t="shared" si="6"/>
        <v>4590.6432000000095</v>
      </c>
      <c r="U30" s="19">
        <f>[5]Summary!$F24</f>
        <v>4149.3599999999942</v>
      </c>
      <c r="V30" s="52">
        <f t="shared" si="7"/>
        <v>3651.4367999999949</v>
      </c>
      <c r="X30" s="16">
        <v>21</v>
      </c>
      <c r="Y30" s="17">
        <f t="shared" si="50"/>
        <v>44003</v>
      </c>
      <c r="Z30" s="18">
        <f>VLOOKUP(Y30,'Net_Schedule &amp; Net_Actual'!$A$1:$C$2107,2,0)</f>
        <v>30310.126</v>
      </c>
      <c r="AA30" s="18">
        <f>VLOOKUP(Y30,'Net_Schedule &amp; Net_Actual'!$A$1:$C$2107,3,0)</f>
        <v>30430.909</v>
      </c>
      <c r="AB30" s="19">
        <f>[5]Summary!$G24</f>
        <v>31299.840000000062</v>
      </c>
      <c r="AC30" s="19">
        <f t="shared" si="8"/>
        <v>5280.0000000000109</v>
      </c>
      <c r="AD30" s="19">
        <f t="shared" si="9"/>
        <v>220.00000000000045</v>
      </c>
      <c r="AE30" s="19">
        <f t="shared" si="10"/>
        <v>4590.6432000000095</v>
      </c>
      <c r="AF30" s="19">
        <f>[5]Summary!$H24</f>
        <v>5215.4400000000032</v>
      </c>
      <c r="AG30" s="52">
        <f t="shared" si="11"/>
        <v>4589.5872000000027</v>
      </c>
      <c r="AI30" s="16">
        <v>21</v>
      </c>
      <c r="AJ30" s="17">
        <f t="shared" si="51"/>
        <v>44033</v>
      </c>
      <c r="AK30" s="18">
        <f>VLOOKUP(AJ30,'Net_Schedule &amp; Net_Actual'!$A$1:$C$2107,2,0)</f>
        <v>28310.778999999999</v>
      </c>
      <c r="AL30" s="18">
        <f>VLOOKUP(AJ30,'Net_Schedule &amp; Net_Actual'!$A$1:$C$2107,3,0)</f>
        <v>28381.963</v>
      </c>
      <c r="AM30" s="19">
        <f>[5]Summary!$I24</f>
        <v>31299.840000000062</v>
      </c>
      <c r="AN30" s="19">
        <f t="shared" si="12"/>
        <v>5280.0000000000109</v>
      </c>
      <c r="AO30" s="19">
        <f t="shared" si="13"/>
        <v>220.00000000000045</v>
      </c>
      <c r="AP30" s="19">
        <f t="shared" si="14"/>
        <v>4590.6432000000095</v>
      </c>
      <c r="AQ30" s="19">
        <f>[5]Summary!$J24</f>
        <v>5215.9200000000083</v>
      </c>
      <c r="AR30" s="52">
        <f t="shared" si="15"/>
        <v>4590.0096000000076</v>
      </c>
      <c r="AT30" s="16">
        <v>21</v>
      </c>
      <c r="AU30" s="17">
        <f t="shared" si="52"/>
        <v>44064</v>
      </c>
      <c r="AV30" s="18">
        <f>VLOOKUP(AU30,'Net_Schedule &amp; Net_Actual'!$A$1:$C$2107,2,0)</f>
        <v>28150.365000000002</v>
      </c>
      <c r="AW30" s="18">
        <f>VLOOKUP(AU30,'Net_Schedule &amp; Net_Actual'!$A$1:$C$2107,3,0)</f>
        <v>28308.363000000001</v>
      </c>
      <c r="AX30" s="19">
        <f>[5]Summary!$K24</f>
        <v>31299.840000000062</v>
      </c>
      <c r="AY30" s="19">
        <f t="shared" si="16"/>
        <v>5280.0000000000109</v>
      </c>
      <c r="AZ30" s="19">
        <f t="shared" si="17"/>
        <v>220.00000000000045</v>
      </c>
      <c r="BA30" s="19">
        <f t="shared" si="18"/>
        <v>4590.6432000000095</v>
      </c>
      <c r="BB30" s="19">
        <f>[5]Summary!$L24</f>
        <v>4704.9050000000016</v>
      </c>
      <c r="BC30" s="52">
        <f t="shared" si="19"/>
        <v>4140.3164000000015</v>
      </c>
      <c r="BE30" s="16">
        <v>21</v>
      </c>
      <c r="BF30" s="17">
        <f t="shared" si="53"/>
        <v>44095</v>
      </c>
      <c r="BG30" s="18">
        <f>VLOOKUP(BF30,'Net_Schedule &amp; Net_Actual'!$A$1:$C$2107,2,0)</f>
        <v>25041.780999999999</v>
      </c>
      <c r="BH30" s="18">
        <f>VLOOKUP(BF30,'Net_Schedule &amp; Net_Actual'!$A$1:$C$2107,3,0)</f>
        <v>25157.744999999999</v>
      </c>
      <c r="BI30" s="19">
        <f>[5]Summary!$M24</f>
        <v>31299.840000000062</v>
      </c>
      <c r="BJ30" s="19">
        <f t="shared" si="20"/>
        <v>5280.0000000000109</v>
      </c>
      <c r="BK30" s="19">
        <f t="shared" si="21"/>
        <v>220.00000000000045</v>
      </c>
      <c r="BL30" s="19">
        <f t="shared" si="22"/>
        <v>4590.6432000000095</v>
      </c>
      <c r="BM30" s="19">
        <f>[5]Summary!$N24</f>
        <v>4189.0200000000059</v>
      </c>
      <c r="BN30" s="52">
        <f t="shared" si="23"/>
        <v>3686.3376000000053</v>
      </c>
      <c r="BP30" s="16">
        <v>21</v>
      </c>
      <c r="BQ30" s="17">
        <f t="shared" si="54"/>
        <v>44125</v>
      </c>
      <c r="BR30" s="18">
        <f>VLOOKUP(BQ30,'Net_Schedule &amp; Net_Actual'!$A$1:$C$2107,2,0)</f>
        <v>17536.736000000001</v>
      </c>
      <c r="BS30" s="18">
        <f>VLOOKUP(BQ30,'Net_Schedule &amp; Net_Actual'!$A$1:$C$2107,3,0)</f>
        <v>17263.272000000001</v>
      </c>
      <c r="BT30" s="19">
        <f>[5]Summary!$O24</f>
        <v>31299.840000000062</v>
      </c>
      <c r="BU30" s="19">
        <f t="shared" si="24"/>
        <v>5280.0000000000109</v>
      </c>
      <c r="BV30" s="19">
        <f t="shared" si="25"/>
        <v>220.00000000000045</v>
      </c>
      <c r="BW30" s="19">
        <f t="shared" si="26"/>
        <v>4590.6432000000095</v>
      </c>
      <c r="BX30" s="19">
        <f>[5]Summary!$P24</f>
        <v>2931.9124999999985</v>
      </c>
      <c r="BY30" s="52">
        <f t="shared" si="27"/>
        <v>2580.0829999999987</v>
      </c>
      <c r="CA30" s="16">
        <v>21</v>
      </c>
      <c r="CB30" s="17">
        <f t="shared" si="55"/>
        <v>44156</v>
      </c>
      <c r="CC30" s="18">
        <f>VLOOKUP(CB30,'Net_Schedule &amp; Net_Actual'!$A$1:$C$2107,2,0)</f>
        <v>9301.75</v>
      </c>
      <c r="CD30" s="18">
        <f>VLOOKUP(CB30,'Net_Schedule &amp; Net_Actual'!$A$1:$C$2107,3,0)</f>
        <v>9058.7630000000008</v>
      </c>
      <c r="CE30" s="19">
        <f>[5]Summary!$Q24</f>
        <v>31299.840000000062</v>
      </c>
      <c r="CF30" s="19">
        <f t="shared" si="28"/>
        <v>5280.0000000000109</v>
      </c>
      <c r="CG30" s="19">
        <f t="shared" si="29"/>
        <v>220.00000000000045</v>
      </c>
      <c r="CH30" s="19">
        <f t="shared" si="30"/>
        <v>4590.6432000000095</v>
      </c>
      <c r="CI30" s="19">
        <f>[5]Summary!$R24</f>
        <v>1550.3100000000004</v>
      </c>
      <c r="CJ30" s="52">
        <f t="shared" si="31"/>
        <v>1364.2728000000004</v>
      </c>
      <c r="CL30" s="16">
        <v>21</v>
      </c>
      <c r="CM30" s="17">
        <f t="shared" si="56"/>
        <v>44186</v>
      </c>
      <c r="CN30" s="18">
        <f>VLOOKUP(CM30,'Net_Schedule &amp; Net_Actual'!$A$1:$C$2107,2,0)</f>
        <v>6563.5</v>
      </c>
      <c r="CO30" s="18">
        <f>VLOOKUP(CM30,'Net_Schedule &amp; Net_Actual'!$A$1:$C$2107,3,0)</f>
        <v>6451.4179999999997</v>
      </c>
      <c r="CP30" s="19">
        <f>[5]Summary!$S24</f>
        <v>26083.200000000044</v>
      </c>
      <c r="CQ30" s="19">
        <f t="shared" si="32"/>
        <v>4400.0000000000082</v>
      </c>
      <c r="CR30" s="19">
        <f t="shared" si="33"/>
        <v>183.33333333333368</v>
      </c>
      <c r="CS30" s="19">
        <f t="shared" si="34"/>
        <v>3825.5360000000069</v>
      </c>
      <c r="CT30" s="19">
        <f>[5]Summary!$T24</f>
        <v>1093.9300000000003</v>
      </c>
      <c r="CU30" s="52">
        <f t="shared" si="35"/>
        <v>962.65840000000026</v>
      </c>
      <c r="CW30" s="16">
        <v>21</v>
      </c>
      <c r="CX30" s="17">
        <f t="shared" si="57"/>
        <v>44217</v>
      </c>
      <c r="CY30" s="18">
        <f>VLOOKUP(CX30,'Net_Schedule &amp; Net_Actual'!$A$1:$C$2107,2,0)</f>
        <v>5838.52</v>
      </c>
      <c r="CZ30" s="18">
        <f>VLOOKUP(CX30,'Net_Schedule &amp; Net_Actual'!$A$1:$C$2107,3,0)</f>
        <v>5643.3450000000003</v>
      </c>
      <c r="DA30" s="19">
        <f>[5]Summary!$U24</f>
        <v>26083.200000000044</v>
      </c>
      <c r="DB30" s="19">
        <f t="shared" si="36"/>
        <v>4400.0000000000082</v>
      </c>
      <c r="DC30" s="19">
        <f t="shared" si="37"/>
        <v>183.33333333333368</v>
      </c>
      <c r="DD30" s="19">
        <f t="shared" si="38"/>
        <v>3825.5360000000069</v>
      </c>
      <c r="DE30" s="19">
        <f>[5]Summary!$V24</f>
        <v>975.34500000000014</v>
      </c>
      <c r="DF30" s="52">
        <f t="shared" si="39"/>
        <v>858.30360000000007</v>
      </c>
      <c r="DH30" s="16">
        <v>21</v>
      </c>
      <c r="DI30" s="17">
        <f t="shared" si="58"/>
        <v>44248</v>
      </c>
      <c r="DJ30" s="18">
        <f>VLOOKUP(DI30,'Net_Schedule &amp; Net_Actual'!$A$1:$C$2107,2,0)</f>
        <v>5149.5</v>
      </c>
      <c r="DK30" s="18">
        <f>VLOOKUP(DI30,'Net_Schedule &amp; Net_Actual'!$A$1:$C$2107,3,0)</f>
        <v>4864.8729999999996</v>
      </c>
      <c r="DL30" s="19">
        <f>[5]Summary!$W24</f>
        <v>31299.840000000062</v>
      </c>
      <c r="DM30" s="19">
        <f t="shared" si="40"/>
        <v>5280.0000000000109</v>
      </c>
      <c r="DN30" s="19">
        <f t="shared" si="41"/>
        <v>220.00000000000045</v>
      </c>
      <c r="DO30" s="19">
        <f t="shared" si="42"/>
        <v>4590.6432000000095</v>
      </c>
      <c r="DP30" s="19">
        <f>[5]Summary!$X24</f>
        <v>858.31750000000011</v>
      </c>
      <c r="DQ30" s="52">
        <f t="shared" si="43"/>
        <v>755.31940000000009</v>
      </c>
      <c r="DS30" s="16">
        <v>21</v>
      </c>
      <c r="DT30" s="17">
        <f t="shared" si="59"/>
        <v>44276</v>
      </c>
      <c r="DU30" s="18">
        <f>VLOOKUP(DT30,'Net_Schedule &amp; Net_Actual'!$A$1:$C$2107,2,0)</f>
        <v>5607.25</v>
      </c>
      <c r="DV30" s="18">
        <f>VLOOKUP(DT30,'Net_Schedule &amp; Net_Actual'!$A$1:$C$2107,3,0)</f>
        <v>5583.3450000000003</v>
      </c>
      <c r="DW30" s="19">
        <f>[5]Summary!$Y24</f>
        <v>31299.840000000062</v>
      </c>
      <c r="DX30" s="19">
        <f t="shared" si="44"/>
        <v>5280.0000000000109</v>
      </c>
      <c r="DY30" s="19">
        <f t="shared" si="45"/>
        <v>220.00000000000045</v>
      </c>
      <c r="DZ30" s="19">
        <f t="shared" si="46"/>
        <v>4590.6432000000095</v>
      </c>
      <c r="EA30" s="19">
        <f>[5]Summary!$Z24</f>
        <v>836.67750000000001</v>
      </c>
      <c r="EB30" s="52">
        <f t="shared" si="47"/>
        <v>736.27620000000002</v>
      </c>
    </row>
    <row r="31" spans="2:132" s="15" customFormat="1" ht="15.95" customHeight="1" x14ac:dyDescent="0.2">
      <c r="B31" s="16">
        <v>22</v>
      </c>
      <c r="C31" s="17">
        <f t="shared" si="48"/>
        <v>43943</v>
      </c>
      <c r="D31" s="18">
        <f>VLOOKUP(C31,'Net_Schedule &amp; Net_Actual'!$A$1:$C$2107,2,0)</f>
        <v>10901.044</v>
      </c>
      <c r="E31" s="18">
        <f>VLOOKUP(C31,'Net_Schedule &amp; Net_Actual'!$A$1:$C$2107,3,0)</f>
        <v>10653.6</v>
      </c>
      <c r="F31" s="19">
        <f>[5]Summary!$C25</f>
        <v>31299.840000000062</v>
      </c>
      <c r="G31" s="19">
        <f t="shared" si="0"/>
        <v>5280.0000000000109</v>
      </c>
      <c r="H31" s="19">
        <f t="shared" si="1"/>
        <v>220.00000000000045</v>
      </c>
      <c r="I31" s="19">
        <f t="shared" si="2"/>
        <v>4590.6432000000095</v>
      </c>
      <c r="J31" s="19">
        <f>[5]Summary!$D25</f>
        <v>1971.8775000000003</v>
      </c>
      <c r="K31" s="52">
        <f t="shared" si="3"/>
        <v>1735.2522000000004</v>
      </c>
      <c r="M31" s="16">
        <v>22</v>
      </c>
      <c r="N31" s="17">
        <f t="shared" si="49"/>
        <v>43973</v>
      </c>
      <c r="O31" s="18">
        <f>VLOOKUP(N31,'Net_Schedule &amp; Net_Actual'!$A$1:$C$2107,2,0)</f>
        <v>29150.806</v>
      </c>
      <c r="P31" s="18">
        <f>VLOOKUP(N31,'Net_Schedule &amp; Net_Actual'!$A$1:$C$2107,3,0)</f>
        <v>30542.327000000001</v>
      </c>
      <c r="Q31" s="19">
        <f>[5]Summary!$E25</f>
        <v>31299.840000000062</v>
      </c>
      <c r="R31" s="19">
        <f t="shared" si="4"/>
        <v>5280.0000000000109</v>
      </c>
      <c r="S31" s="19">
        <f t="shared" si="5"/>
        <v>220.00000000000045</v>
      </c>
      <c r="T31" s="19">
        <f t="shared" si="6"/>
        <v>4590.6432000000095</v>
      </c>
      <c r="U31" s="19">
        <f>[5]Summary!$F25</f>
        <v>4799.760000000002</v>
      </c>
      <c r="V31" s="52">
        <f t="shared" si="7"/>
        <v>4223.7888000000021</v>
      </c>
      <c r="X31" s="16">
        <v>22</v>
      </c>
      <c r="Y31" s="17">
        <f t="shared" si="50"/>
        <v>44004</v>
      </c>
      <c r="Z31" s="18">
        <f>VLOOKUP(Y31,'Net_Schedule &amp; Net_Actual'!$A$1:$C$2107,2,0)</f>
        <v>31295.699000000001</v>
      </c>
      <c r="AA31" s="18">
        <f>VLOOKUP(Y31,'Net_Schedule &amp; Net_Actual'!$A$1:$C$2107,3,0)</f>
        <v>31362.762999999999</v>
      </c>
      <c r="AB31" s="19">
        <f>[5]Summary!$G25</f>
        <v>31299.840000000062</v>
      </c>
      <c r="AC31" s="19">
        <f t="shared" si="8"/>
        <v>5280.0000000000109</v>
      </c>
      <c r="AD31" s="19">
        <f t="shared" si="9"/>
        <v>220.00000000000045</v>
      </c>
      <c r="AE31" s="19">
        <f t="shared" si="10"/>
        <v>4590.6432000000095</v>
      </c>
      <c r="AF31" s="19">
        <f>[5]Summary!$H25</f>
        <v>5215.4400000000032</v>
      </c>
      <c r="AG31" s="52">
        <f t="shared" si="11"/>
        <v>4589.5872000000027</v>
      </c>
      <c r="AI31" s="16">
        <v>22</v>
      </c>
      <c r="AJ31" s="17">
        <f t="shared" si="51"/>
        <v>44034</v>
      </c>
      <c r="AK31" s="18">
        <f>VLOOKUP(AJ31,'Net_Schedule &amp; Net_Actual'!$A$1:$C$2107,2,0)</f>
        <v>30427.504000000001</v>
      </c>
      <c r="AL31" s="18">
        <f>VLOOKUP(AJ31,'Net_Schedule &amp; Net_Actual'!$A$1:$C$2107,3,0)</f>
        <v>30416.653999999999</v>
      </c>
      <c r="AM31" s="19">
        <f>[5]Summary!$I25</f>
        <v>31299.840000000062</v>
      </c>
      <c r="AN31" s="19">
        <f t="shared" si="12"/>
        <v>5280.0000000000109</v>
      </c>
      <c r="AO31" s="19">
        <f t="shared" si="13"/>
        <v>220.00000000000045</v>
      </c>
      <c r="AP31" s="19">
        <f t="shared" si="14"/>
        <v>4590.6432000000095</v>
      </c>
      <c r="AQ31" s="19">
        <f>[5]Summary!$J25</f>
        <v>5215.9200000000083</v>
      </c>
      <c r="AR31" s="52">
        <f t="shared" si="15"/>
        <v>4590.0096000000076</v>
      </c>
      <c r="AT31" s="16">
        <v>22</v>
      </c>
      <c r="AU31" s="17">
        <f t="shared" si="52"/>
        <v>44065</v>
      </c>
      <c r="AV31" s="18">
        <f>VLOOKUP(AU31,'Net_Schedule &amp; Net_Actual'!$A$1:$C$2107,2,0)</f>
        <v>28917.107</v>
      </c>
      <c r="AW31" s="18">
        <f>VLOOKUP(AU31,'Net_Schedule &amp; Net_Actual'!$A$1:$C$2107,3,0)</f>
        <v>28903.418000000001</v>
      </c>
      <c r="AX31" s="19">
        <f>[5]Summary!$K25</f>
        <v>31299.840000000062</v>
      </c>
      <c r="AY31" s="19">
        <f t="shared" si="16"/>
        <v>5280.0000000000109</v>
      </c>
      <c r="AZ31" s="19">
        <f t="shared" si="17"/>
        <v>220.00000000000045</v>
      </c>
      <c r="BA31" s="19">
        <f t="shared" si="18"/>
        <v>4590.6432000000095</v>
      </c>
      <c r="BB31" s="19">
        <f>[5]Summary!$L25</f>
        <v>4820.1600000000026</v>
      </c>
      <c r="BC31" s="52">
        <f t="shared" si="19"/>
        <v>4241.7408000000023</v>
      </c>
      <c r="BE31" s="16">
        <v>22</v>
      </c>
      <c r="BF31" s="17">
        <f t="shared" si="53"/>
        <v>44096</v>
      </c>
      <c r="BG31" s="18">
        <f>VLOOKUP(BF31,'Net_Schedule &amp; Net_Actual'!$A$1:$C$2107,2,0)</f>
        <v>25017.133000000002</v>
      </c>
      <c r="BH31" s="18">
        <f>VLOOKUP(BF31,'Net_Schedule &amp; Net_Actual'!$A$1:$C$2107,3,0)</f>
        <v>25145.963</v>
      </c>
      <c r="BI31" s="19">
        <f>[5]Summary!$M25</f>
        <v>31299.840000000062</v>
      </c>
      <c r="BJ31" s="19">
        <f t="shared" si="20"/>
        <v>5280.0000000000109</v>
      </c>
      <c r="BK31" s="19">
        <f t="shared" si="21"/>
        <v>220.00000000000045</v>
      </c>
      <c r="BL31" s="19">
        <f t="shared" si="22"/>
        <v>4590.6432000000095</v>
      </c>
      <c r="BM31" s="19">
        <f>[5]Summary!$N25</f>
        <v>4189.0200000000059</v>
      </c>
      <c r="BN31" s="52">
        <f t="shared" si="23"/>
        <v>3686.3376000000053</v>
      </c>
      <c r="BP31" s="16">
        <v>22</v>
      </c>
      <c r="BQ31" s="17">
        <f t="shared" si="54"/>
        <v>44126</v>
      </c>
      <c r="BR31" s="18">
        <f>VLOOKUP(BQ31,'Net_Schedule &amp; Net_Actual'!$A$1:$C$2107,2,0)</f>
        <v>16309.349</v>
      </c>
      <c r="BS31" s="18">
        <f>VLOOKUP(BQ31,'Net_Schedule &amp; Net_Actual'!$A$1:$C$2107,3,0)</f>
        <v>16020.945</v>
      </c>
      <c r="BT31" s="19">
        <f>[5]Summary!$O25</f>
        <v>31299.840000000062</v>
      </c>
      <c r="BU31" s="19">
        <f t="shared" si="24"/>
        <v>5280.0000000000109</v>
      </c>
      <c r="BV31" s="19">
        <f t="shared" si="25"/>
        <v>220.00000000000045</v>
      </c>
      <c r="BW31" s="19">
        <f t="shared" si="26"/>
        <v>4590.6432000000095</v>
      </c>
      <c r="BX31" s="19">
        <f>[5]Summary!$P25</f>
        <v>2848.3774999999987</v>
      </c>
      <c r="BY31" s="52">
        <f t="shared" si="27"/>
        <v>2506.5721999999987</v>
      </c>
      <c r="CA31" s="16">
        <v>22</v>
      </c>
      <c r="CB31" s="17">
        <f t="shared" si="55"/>
        <v>44157</v>
      </c>
      <c r="CC31" s="18">
        <f>VLOOKUP(CB31,'Net_Schedule &amp; Net_Actual'!$A$1:$C$2107,2,0)</f>
        <v>9018.8529999999992</v>
      </c>
      <c r="CD31" s="18">
        <f>VLOOKUP(CB31,'Net_Schedule &amp; Net_Actual'!$A$1:$C$2107,3,0)</f>
        <v>8851.2729999999992</v>
      </c>
      <c r="CE31" s="19">
        <f>[5]Summary!$Q25</f>
        <v>31299.840000000062</v>
      </c>
      <c r="CF31" s="19">
        <f t="shared" si="28"/>
        <v>5280.0000000000109</v>
      </c>
      <c r="CG31" s="19">
        <f t="shared" si="29"/>
        <v>220.00000000000045</v>
      </c>
      <c r="CH31" s="19">
        <f t="shared" si="30"/>
        <v>4590.6432000000095</v>
      </c>
      <c r="CI31" s="19">
        <f>[5]Summary!$R25</f>
        <v>1517.6850000000002</v>
      </c>
      <c r="CJ31" s="52">
        <f t="shared" si="31"/>
        <v>1335.5628000000002</v>
      </c>
      <c r="CL31" s="16">
        <v>22</v>
      </c>
      <c r="CM31" s="17">
        <f t="shared" si="56"/>
        <v>44187</v>
      </c>
      <c r="CN31" s="18">
        <f>VLOOKUP(CM31,'Net_Schedule &amp; Net_Actual'!$A$1:$C$2107,2,0)</f>
        <v>6680</v>
      </c>
      <c r="CO31" s="18">
        <f>VLOOKUP(CM31,'Net_Schedule &amp; Net_Actual'!$A$1:$C$2107,3,0)</f>
        <v>6610.7640000000001</v>
      </c>
      <c r="CP31" s="19">
        <f>[5]Summary!$S25</f>
        <v>26083.200000000044</v>
      </c>
      <c r="CQ31" s="19">
        <f t="shared" si="32"/>
        <v>4400.0000000000082</v>
      </c>
      <c r="CR31" s="19">
        <f t="shared" si="33"/>
        <v>183.33333333333368</v>
      </c>
      <c r="CS31" s="19">
        <f t="shared" si="34"/>
        <v>3825.5360000000069</v>
      </c>
      <c r="CT31" s="19">
        <f>[5]Summary!$T25</f>
        <v>1113.3475000000003</v>
      </c>
      <c r="CU31" s="52">
        <f t="shared" si="35"/>
        <v>979.74580000000026</v>
      </c>
      <c r="CW31" s="16">
        <v>22</v>
      </c>
      <c r="CX31" s="17">
        <f t="shared" si="57"/>
        <v>44218</v>
      </c>
      <c r="CY31" s="18">
        <f>VLOOKUP(CX31,'Net_Schedule &amp; Net_Actual'!$A$1:$C$2107,2,0)</f>
        <v>5101.7049999999999</v>
      </c>
      <c r="CZ31" s="18">
        <f>VLOOKUP(CX31,'Net_Schedule &amp; Net_Actual'!$A$1:$C$2107,3,0)</f>
        <v>5047.0540000000001</v>
      </c>
      <c r="DA31" s="19">
        <f>[5]Summary!$U25</f>
        <v>26083.200000000044</v>
      </c>
      <c r="DB31" s="19">
        <f t="shared" si="36"/>
        <v>4400.0000000000082</v>
      </c>
      <c r="DC31" s="19">
        <f t="shared" si="37"/>
        <v>183.33333333333368</v>
      </c>
      <c r="DD31" s="19">
        <f t="shared" si="38"/>
        <v>3825.5360000000069</v>
      </c>
      <c r="DE31" s="19">
        <f>[5]Summary!$V25</f>
        <v>851.84250000000009</v>
      </c>
      <c r="DF31" s="52">
        <f t="shared" si="39"/>
        <v>749.62140000000011</v>
      </c>
      <c r="DH31" s="16">
        <v>22</v>
      </c>
      <c r="DI31" s="17">
        <f t="shared" si="58"/>
        <v>44249</v>
      </c>
      <c r="DJ31" s="18">
        <f>VLOOKUP(DI31,'Net_Schedule &amp; Net_Actual'!$A$1:$C$2107,2,0)</f>
        <v>4547.32</v>
      </c>
      <c r="DK31" s="18">
        <f>VLOOKUP(DI31,'Net_Schedule &amp; Net_Actual'!$A$1:$C$2107,3,0)</f>
        <v>4415.7820000000002</v>
      </c>
      <c r="DL31" s="19">
        <f>[5]Summary!$W25</f>
        <v>31299.840000000062</v>
      </c>
      <c r="DM31" s="19">
        <f t="shared" si="40"/>
        <v>5280.0000000000109</v>
      </c>
      <c r="DN31" s="19">
        <f t="shared" si="41"/>
        <v>220.00000000000045</v>
      </c>
      <c r="DO31" s="19">
        <f t="shared" si="42"/>
        <v>4590.6432000000095</v>
      </c>
      <c r="DP31" s="19">
        <f>[5]Summary!$X25</f>
        <v>858.31750000000011</v>
      </c>
      <c r="DQ31" s="52">
        <f t="shared" si="43"/>
        <v>755.31940000000009</v>
      </c>
      <c r="DS31" s="16">
        <v>22</v>
      </c>
      <c r="DT31" s="17">
        <f t="shared" si="59"/>
        <v>44277</v>
      </c>
      <c r="DU31" s="18">
        <f>VLOOKUP(DT31,'Net_Schedule &amp; Net_Actual'!$A$1:$C$2107,2,0)</f>
        <v>5728.25</v>
      </c>
      <c r="DV31" s="18">
        <f>VLOOKUP(DT31,'Net_Schedule &amp; Net_Actual'!$A$1:$C$2107,3,0)</f>
        <v>5661.527</v>
      </c>
      <c r="DW31" s="19">
        <f>[5]Summary!$Y25</f>
        <v>31299.840000000062</v>
      </c>
      <c r="DX31" s="19">
        <f t="shared" si="44"/>
        <v>5280.0000000000109</v>
      </c>
      <c r="DY31" s="19">
        <f t="shared" si="45"/>
        <v>220.00000000000045</v>
      </c>
      <c r="DZ31" s="19">
        <f t="shared" si="46"/>
        <v>4590.6432000000095</v>
      </c>
      <c r="EA31" s="19">
        <f>[5]Summary!$Z25</f>
        <v>911.22000000000014</v>
      </c>
      <c r="EB31" s="52">
        <f t="shared" si="47"/>
        <v>801.87360000000012</v>
      </c>
    </row>
    <row r="32" spans="2:132" s="15" customFormat="1" ht="15.95" customHeight="1" x14ac:dyDescent="0.2">
      <c r="B32" s="16">
        <v>23</v>
      </c>
      <c r="C32" s="17">
        <f t="shared" si="48"/>
        <v>43944</v>
      </c>
      <c r="D32" s="18">
        <f>VLOOKUP(C32,'Net_Schedule &amp; Net_Actual'!$A$1:$C$2107,2,0)</f>
        <v>10630.043</v>
      </c>
      <c r="E32" s="18">
        <f>VLOOKUP(C32,'Net_Schedule &amp; Net_Actual'!$A$1:$C$2107,3,0)</f>
        <v>10331.272999999999</v>
      </c>
      <c r="F32" s="19">
        <f>[5]Summary!$C26</f>
        <v>31299.840000000062</v>
      </c>
      <c r="G32" s="19">
        <f t="shared" si="0"/>
        <v>5280.0000000000109</v>
      </c>
      <c r="H32" s="19">
        <f t="shared" si="1"/>
        <v>220.00000000000045</v>
      </c>
      <c r="I32" s="19">
        <f t="shared" si="2"/>
        <v>4590.6432000000095</v>
      </c>
      <c r="J32" s="19">
        <f>[5]Summary!$D26</f>
        <v>1782.2300000000009</v>
      </c>
      <c r="K32" s="52">
        <f t="shared" si="3"/>
        <v>1568.3624000000009</v>
      </c>
      <c r="M32" s="16">
        <v>23</v>
      </c>
      <c r="N32" s="17">
        <f t="shared" si="49"/>
        <v>43974</v>
      </c>
      <c r="O32" s="18">
        <f>VLOOKUP(N32,'Net_Schedule &amp; Net_Actual'!$A$1:$C$2107,2,0)</f>
        <v>30754.718000000001</v>
      </c>
      <c r="P32" s="18">
        <f>VLOOKUP(N32,'Net_Schedule &amp; Net_Actual'!$A$1:$C$2107,3,0)</f>
        <v>30795.272000000001</v>
      </c>
      <c r="Q32" s="19">
        <f>[5]Summary!$E26</f>
        <v>31299.840000000062</v>
      </c>
      <c r="R32" s="19">
        <f t="shared" si="4"/>
        <v>5280.0000000000109</v>
      </c>
      <c r="S32" s="19">
        <f t="shared" si="5"/>
        <v>220.00000000000045</v>
      </c>
      <c r="T32" s="19">
        <f t="shared" si="6"/>
        <v>4590.6432000000095</v>
      </c>
      <c r="U32" s="19">
        <f>[5]Summary!$F26</f>
        <v>5136</v>
      </c>
      <c r="V32" s="52">
        <f t="shared" si="7"/>
        <v>4519.68</v>
      </c>
      <c r="X32" s="16">
        <v>23</v>
      </c>
      <c r="Y32" s="17">
        <f t="shared" si="50"/>
        <v>44005</v>
      </c>
      <c r="Z32" s="18">
        <f>VLOOKUP(Y32,'Net_Schedule &amp; Net_Actual'!$A$1:$C$2107,2,0)</f>
        <v>31295.699000000001</v>
      </c>
      <c r="AA32" s="18">
        <f>VLOOKUP(Y32,'Net_Schedule &amp; Net_Actual'!$A$1:$C$2107,3,0)</f>
        <v>31374.327000000001</v>
      </c>
      <c r="AB32" s="19">
        <f>[5]Summary!$G26</f>
        <v>31299.840000000062</v>
      </c>
      <c r="AC32" s="19">
        <f t="shared" si="8"/>
        <v>5280.0000000000109</v>
      </c>
      <c r="AD32" s="19">
        <f t="shared" si="9"/>
        <v>220.00000000000045</v>
      </c>
      <c r="AE32" s="19">
        <f t="shared" si="10"/>
        <v>4590.6432000000095</v>
      </c>
      <c r="AF32" s="19">
        <f>[5]Summary!$H26</f>
        <v>5215.4400000000032</v>
      </c>
      <c r="AG32" s="52">
        <f t="shared" si="11"/>
        <v>4589.5872000000027</v>
      </c>
      <c r="AI32" s="16">
        <v>23</v>
      </c>
      <c r="AJ32" s="17">
        <f t="shared" si="51"/>
        <v>44035</v>
      </c>
      <c r="AK32" s="18">
        <f>VLOOKUP(AJ32,'Net_Schedule &amp; Net_Actual'!$A$1:$C$2107,2,0)</f>
        <v>31295.903999999999</v>
      </c>
      <c r="AL32" s="18">
        <f>VLOOKUP(AJ32,'Net_Schedule &amp; Net_Actual'!$A$1:$C$2107,3,0)</f>
        <v>31113.309000000001</v>
      </c>
      <c r="AM32" s="19">
        <f>[5]Summary!$I26</f>
        <v>31299.840000000062</v>
      </c>
      <c r="AN32" s="19">
        <f t="shared" si="12"/>
        <v>5280.0000000000109</v>
      </c>
      <c r="AO32" s="19">
        <f t="shared" si="13"/>
        <v>220.00000000000045</v>
      </c>
      <c r="AP32" s="19">
        <f t="shared" si="14"/>
        <v>4590.6432000000095</v>
      </c>
      <c r="AQ32" s="19">
        <f>[5]Summary!$J26</f>
        <v>5215.9200000000083</v>
      </c>
      <c r="AR32" s="52">
        <f t="shared" si="15"/>
        <v>4590.0096000000076</v>
      </c>
      <c r="AT32" s="16">
        <v>23</v>
      </c>
      <c r="AU32" s="17">
        <f t="shared" si="52"/>
        <v>44066</v>
      </c>
      <c r="AV32" s="18">
        <f>VLOOKUP(AU32,'Net_Schedule &amp; Net_Actual'!$A$1:$C$2107,2,0)</f>
        <v>28776.81</v>
      </c>
      <c r="AW32" s="18">
        <f>VLOOKUP(AU32,'Net_Schedule &amp; Net_Actual'!$A$1:$C$2107,3,0)</f>
        <v>28802.762999999999</v>
      </c>
      <c r="AX32" s="19">
        <f>[5]Summary!$K26</f>
        <v>31299.840000000062</v>
      </c>
      <c r="AY32" s="19">
        <f t="shared" si="16"/>
        <v>5280.0000000000109</v>
      </c>
      <c r="AZ32" s="19">
        <f t="shared" si="17"/>
        <v>220.00000000000045</v>
      </c>
      <c r="BA32" s="19">
        <f t="shared" si="18"/>
        <v>4590.6432000000095</v>
      </c>
      <c r="BB32" s="19">
        <f>[5]Summary!$L26</f>
        <v>4820.1600000000026</v>
      </c>
      <c r="BC32" s="52">
        <f t="shared" si="19"/>
        <v>4241.7408000000023</v>
      </c>
      <c r="BE32" s="16">
        <v>23</v>
      </c>
      <c r="BF32" s="17">
        <f t="shared" si="53"/>
        <v>44097</v>
      </c>
      <c r="BG32" s="18">
        <f>VLOOKUP(BF32,'Net_Schedule &amp; Net_Actual'!$A$1:$C$2107,2,0)</f>
        <v>25133.133000000002</v>
      </c>
      <c r="BH32" s="18">
        <f>VLOOKUP(BF32,'Net_Schedule &amp; Net_Actual'!$A$1:$C$2107,3,0)</f>
        <v>25170.400000000001</v>
      </c>
      <c r="BI32" s="19">
        <f>[5]Summary!$M26</f>
        <v>31299.840000000062</v>
      </c>
      <c r="BJ32" s="19">
        <f t="shared" si="20"/>
        <v>5280.0000000000109</v>
      </c>
      <c r="BK32" s="19">
        <f t="shared" si="21"/>
        <v>220.00000000000045</v>
      </c>
      <c r="BL32" s="19">
        <f t="shared" si="22"/>
        <v>4590.6432000000095</v>
      </c>
      <c r="BM32" s="19">
        <f>[5]Summary!$N26</f>
        <v>4189.0200000000059</v>
      </c>
      <c r="BN32" s="52">
        <f t="shared" si="23"/>
        <v>3686.3376000000053</v>
      </c>
      <c r="BP32" s="16">
        <v>23</v>
      </c>
      <c r="BQ32" s="17">
        <f t="shared" si="54"/>
        <v>44127</v>
      </c>
      <c r="BR32" s="18">
        <f>VLOOKUP(BQ32,'Net_Schedule &amp; Net_Actual'!$A$1:$C$2107,2,0)</f>
        <v>15531.566000000001</v>
      </c>
      <c r="BS32" s="18">
        <f>VLOOKUP(BQ32,'Net_Schedule &amp; Net_Actual'!$A$1:$C$2107,3,0)</f>
        <v>15342.4</v>
      </c>
      <c r="BT32" s="19">
        <f>[5]Summary!$O26</f>
        <v>31299.840000000062</v>
      </c>
      <c r="BU32" s="19">
        <f t="shared" si="24"/>
        <v>5280.0000000000109</v>
      </c>
      <c r="BV32" s="19">
        <f t="shared" si="25"/>
        <v>220.00000000000045</v>
      </c>
      <c r="BW32" s="19">
        <f t="shared" si="26"/>
        <v>4590.6432000000095</v>
      </c>
      <c r="BX32" s="19">
        <f>[5]Summary!$P26</f>
        <v>2728.777500000002</v>
      </c>
      <c r="BY32" s="52">
        <f t="shared" si="27"/>
        <v>2401.3242000000018</v>
      </c>
      <c r="CA32" s="16">
        <v>23</v>
      </c>
      <c r="CB32" s="17">
        <f t="shared" si="55"/>
        <v>44158</v>
      </c>
      <c r="CC32" s="18">
        <f>VLOOKUP(CB32,'Net_Schedule &amp; Net_Actual'!$A$1:$C$2107,2,0)</f>
        <v>8974.6149999999998</v>
      </c>
      <c r="CD32" s="18">
        <f>VLOOKUP(CB32,'Net_Schedule &amp; Net_Actual'!$A$1:$C$2107,3,0)</f>
        <v>8911.8539999999994</v>
      </c>
      <c r="CE32" s="19">
        <f>[5]Summary!$Q26</f>
        <v>31299.840000000062</v>
      </c>
      <c r="CF32" s="19">
        <f t="shared" si="28"/>
        <v>5280.0000000000109</v>
      </c>
      <c r="CG32" s="19">
        <f t="shared" si="29"/>
        <v>220.00000000000045</v>
      </c>
      <c r="CH32" s="19">
        <f t="shared" si="30"/>
        <v>4590.6432000000095</v>
      </c>
      <c r="CI32" s="19">
        <f>[5]Summary!$R26</f>
        <v>1499.8500000000004</v>
      </c>
      <c r="CJ32" s="52">
        <f t="shared" si="31"/>
        <v>1319.8680000000004</v>
      </c>
      <c r="CL32" s="16">
        <v>23</v>
      </c>
      <c r="CM32" s="17">
        <f t="shared" si="56"/>
        <v>44188</v>
      </c>
      <c r="CN32" s="18">
        <f>VLOOKUP(CM32,'Net_Schedule &amp; Net_Actual'!$A$1:$C$2107,2,0)</f>
        <v>6745.25</v>
      </c>
      <c r="CO32" s="18">
        <f>VLOOKUP(CM32,'Net_Schedule &amp; Net_Actual'!$A$1:$C$2107,3,0)</f>
        <v>6563.1270000000004</v>
      </c>
      <c r="CP32" s="19">
        <f>[5]Summary!$S26</f>
        <v>26083.200000000044</v>
      </c>
      <c r="CQ32" s="19">
        <f t="shared" si="32"/>
        <v>4400.0000000000082</v>
      </c>
      <c r="CR32" s="19">
        <f t="shared" si="33"/>
        <v>183.33333333333368</v>
      </c>
      <c r="CS32" s="19">
        <f t="shared" si="34"/>
        <v>3825.5360000000069</v>
      </c>
      <c r="CT32" s="19">
        <f>[5]Summary!$T26</f>
        <v>1124.2225000000003</v>
      </c>
      <c r="CU32" s="52">
        <f t="shared" si="35"/>
        <v>989.31580000000031</v>
      </c>
      <c r="CW32" s="16">
        <v>23</v>
      </c>
      <c r="CX32" s="17">
        <f t="shared" si="57"/>
        <v>44219</v>
      </c>
      <c r="CY32" s="18">
        <f>VLOOKUP(CX32,'Net_Schedule &amp; Net_Actual'!$A$1:$C$2107,2,0)</f>
        <v>5089</v>
      </c>
      <c r="CZ32" s="18">
        <f>VLOOKUP(CX32,'Net_Schedule &amp; Net_Actual'!$A$1:$C$2107,3,0)</f>
        <v>4891.5640000000003</v>
      </c>
      <c r="DA32" s="19">
        <f>[5]Summary!$U26</f>
        <v>26083.200000000044</v>
      </c>
      <c r="DB32" s="19">
        <f t="shared" si="36"/>
        <v>4400.0000000000082</v>
      </c>
      <c r="DC32" s="19">
        <f t="shared" si="37"/>
        <v>183.33333333333368</v>
      </c>
      <c r="DD32" s="19">
        <f t="shared" si="38"/>
        <v>3825.5360000000069</v>
      </c>
      <c r="DE32" s="19">
        <f>[5]Summary!$V26</f>
        <v>848.17500000000007</v>
      </c>
      <c r="DF32" s="52">
        <f t="shared" si="39"/>
        <v>746.39400000000012</v>
      </c>
      <c r="DH32" s="16">
        <v>23</v>
      </c>
      <c r="DI32" s="17">
        <f t="shared" si="58"/>
        <v>44250</v>
      </c>
      <c r="DJ32" s="18">
        <f>VLOOKUP(DI32,'Net_Schedule &amp; Net_Actual'!$A$1:$C$2107,2,0)</f>
        <v>4332.0349999999999</v>
      </c>
      <c r="DK32" s="18">
        <f>VLOOKUP(DI32,'Net_Schedule &amp; Net_Actual'!$A$1:$C$2107,3,0)</f>
        <v>4221.3819999999996</v>
      </c>
      <c r="DL32" s="19">
        <f>[5]Summary!$W26</f>
        <v>31299.840000000062</v>
      </c>
      <c r="DM32" s="19">
        <f t="shared" si="40"/>
        <v>5280.0000000000109</v>
      </c>
      <c r="DN32" s="19">
        <f t="shared" si="41"/>
        <v>220.00000000000045</v>
      </c>
      <c r="DO32" s="19">
        <f t="shared" si="42"/>
        <v>4590.6432000000095</v>
      </c>
      <c r="DP32" s="19">
        <f>[5]Summary!$X26</f>
        <v>722.05000000000007</v>
      </c>
      <c r="DQ32" s="52">
        <f t="shared" si="43"/>
        <v>635.40400000000011</v>
      </c>
      <c r="DS32" s="16">
        <v>23</v>
      </c>
      <c r="DT32" s="17">
        <f t="shared" si="59"/>
        <v>44278</v>
      </c>
      <c r="DU32" s="18">
        <f>VLOOKUP(DT32,'Net_Schedule &amp; Net_Actual'!$A$1:$C$2107,2,0)</f>
        <v>5765.4880000000003</v>
      </c>
      <c r="DV32" s="18">
        <f>VLOOKUP(DT32,'Net_Schedule &amp; Net_Actual'!$A$1:$C$2107,3,0)</f>
        <v>5499.0540000000001</v>
      </c>
      <c r="DW32" s="19">
        <f>[5]Summary!$Y26</f>
        <v>31299.840000000062</v>
      </c>
      <c r="DX32" s="19">
        <f t="shared" si="44"/>
        <v>5280.0000000000109</v>
      </c>
      <c r="DY32" s="19">
        <f t="shared" si="45"/>
        <v>220.00000000000045</v>
      </c>
      <c r="DZ32" s="19">
        <f t="shared" si="46"/>
        <v>4590.6432000000095</v>
      </c>
      <c r="EA32" s="19">
        <f>[5]Summary!$Z26</f>
        <v>960.93000000000018</v>
      </c>
      <c r="EB32" s="52">
        <f t="shared" si="47"/>
        <v>845.61840000000018</v>
      </c>
    </row>
    <row r="33" spans="2:138" s="15" customFormat="1" ht="15.95" customHeight="1" x14ac:dyDescent="0.2">
      <c r="B33" s="16">
        <v>24</v>
      </c>
      <c r="C33" s="17">
        <f t="shared" si="48"/>
        <v>43945</v>
      </c>
      <c r="D33" s="18">
        <f>VLOOKUP(C33,'Net_Schedule &amp; Net_Actual'!$A$1:$C$2107,2,0)</f>
        <v>10544.053</v>
      </c>
      <c r="E33" s="18">
        <f>VLOOKUP(C33,'Net_Schedule &amp; Net_Actual'!$A$1:$C$2107,3,0)</f>
        <v>10012.727000000001</v>
      </c>
      <c r="F33" s="19">
        <f>[5]Summary!$C27</f>
        <v>31299.840000000062</v>
      </c>
      <c r="G33" s="19">
        <f t="shared" si="0"/>
        <v>5280.0000000000109</v>
      </c>
      <c r="H33" s="19">
        <f t="shared" si="1"/>
        <v>220.00000000000045</v>
      </c>
      <c r="I33" s="19">
        <f t="shared" si="2"/>
        <v>4590.6432000000095</v>
      </c>
      <c r="J33" s="19">
        <f>[5]Summary!$D27</f>
        <v>1757.0825000000007</v>
      </c>
      <c r="K33" s="52">
        <f t="shared" si="3"/>
        <v>1546.2326000000005</v>
      </c>
      <c r="M33" s="16">
        <v>24</v>
      </c>
      <c r="N33" s="17">
        <f t="shared" si="49"/>
        <v>43975</v>
      </c>
      <c r="O33" s="18">
        <f>VLOOKUP(N33,'Net_Schedule &amp; Net_Actual'!$A$1:$C$2107,2,0)</f>
        <v>30663.447</v>
      </c>
      <c r="P33" s="18">
        <f>VLOOKUP(N33,'Net_Schedule &amp; Net_Actual'!$A$1:$C$2107,3,0)</f>
        <v>30853.963</v>
      </c>
      <c r="Q33" s="19">
        <f>[5]Summary!$E27</f>
        <v>31299.840000000062</v>
      </c>
      <c r="R33" s="19">
        <f t="shared" si="4"/>
        <v>5280.0000000000109</v>
      </c>
      <c r="S33" s="19">
        <f t="shared" si="5"/>
        <v>220.00000000000045</v>
      </c>
      <c r="T33" s="19">
        <f t="shared" si="6"/>
        <v>4590.6432000000095</v>
      </c>
      <c r="U33" s="19">
        <f>[5]Summary!$F27</f>
        <v>5136</v>
      </c>
      <c r="V33" s="52">
        <f t="shared" si="7"/>
        <v>4519.68</v>
      </c>
      <c r="X33" s="16">
        <v>24</v>
      </c>
      <c r="Y33" s="17">
        <f t="shared" si="50"/>
        <v>44006</v>
      </c>
      <c r="Z33" s="18">
        <f>VLOOKUP(Y33,'Net_Schedule &amp; Net_Actual'!$A$1:$C$2107,2,0)</f>
        <v>31295.623</v>
      </c>
      <c r="AA33" s="18">
        <f>VLOOKUP(Y33,'Net_Schedule &amp; Net_Actual'!$A$1:$C$2107,3,0)</f>
        <v>31359.491000000002</v>
      </c>
      <c r="AB33" s="19">
        <f>[5]Summary!$G27</f>
        <v>31299.840000000062</v>
      </c>
      <c r="AC33" s="19">
        <f t="shared" si="8"/>
        <v>5280.0000000000109</v>
      </c>
      <c r="AD33" s="19">
        <f t="shared" si="9"/>
        <v>220.00000000000045</v>
      </c>
      <c r="AE33" s="19">
        <f t="shared" si="10"/>
        <v>4590.6432000000095</v>
      </c>
      <c r="AF33" s="19">
        <f>[5]Summary!$H27</f>
        <v>5215.4400000000032</v>
      </c>
      <c r="AG33" s="52">
        <f t="shared" si="11"/>
        <v>4589.5872000000027</v>
      </c>
      <c r="AI33" s="16">
        <v>24</v>
      </c>
      <c r="AJ33" s="17">
        <f t="shared" si="51"/>
        <v>44036</v>
      </c>
      <c r="AK33" s="18">
        <f>VLOOKUP(AJ33,'Net_Schedule &amp; Net_Actual'!$A$1:$C$2107,2,0)</f>
        <v>30118.242999999999</v>
      </c>
      <c r="AL33" s="18">
        <f>VLOOKUP(AJ33,'Net_Schedule &amp; Net_Actual'!$A$1:$C$2107,3,0)</f>
        <v>29998.690999999999</v>
      </c>
      <c r="AM33" s="19">
        <f>[5]Summary!$I27</f>
        <v>31299.840000000062</v>
      </c>
      <c r="AN33" s="19">
        <f t="shared" si="12"/>
        <v>5280.0000000000109</v>
      </c>
      <c r="AO33" s="19">
        <f t="shared" si="13"/>
        <v>220.00000000000045</v>
      </c>
      <c r="AP33" s="19">
        <f t="shared" si="14"/>
        <v>4590.6432000000095</v>
      </c>
      <c r="AQ33" s="19">
        <f>[5]Summary!$J27</f>
        <v>5019.1199999999972</v>
      </c>
      <c r="AR33" s="52">
        <f t="shared" si="15"/>
        <v>4416.8255999999974</v>
      </c>
      <c r="AT33" s="16">
        <v>24</v>
      </c>
      <c r="AU33" s="17">
        <f t="shared" si="52"/>
        <v>44067</v>
      </c>
      <c r="AV33" s="18">
        <f>VLOOKUP(AU33,'Net_Schedule &amp; Net_Actual'!$A$1:$C$2107,2,0)</f>
        <v>25649.807000000001</v>
      </c>
      <c r="AW33" s="18">
        <f>VLOOKUP(AU33,'Net_Schedule &amp; Net_Actual'!$A$1:$C$2107,3,0)</f>
        <v>25758.327000000001</v>
      </c>
      <c r="AX33" s="19">
        <f>[5]Summary!$K27</f>
        <v>31299.840000000062</v>
      </c>
      <c r="AY33" s="19">
        <f t="shared" si="16"/>
        <v>5280.0000000000109</v>
      </c>
      <c r="AZ33" s="19">
        <f t="shared" si="17"/>
        <v>220.00000000000045</v>
      </c>
      <c r="BA33" s="19">
        <f t="shared" si="18"/>
        <v>4590.6432000000095</v>
      </c>
      <c r="BB33" s="19">
        <f>[5]Summary!$L27</f>
        <v>4373.1199999999963</v>
      </c>
      <c r="BC33" s="52">
        <f t="shared" si="19"/>
        <v>3848.3455999999969</v>
      </c>
      <c r="BE33" s="16">
        <v>24</v>
      </c>
      <c r="BF33" s="17">
        <f t="shared" si="53"/>
        <v>44098</v>
      </c>
      <c r="BG33" s="18">
        <f>VLOOKUP(BF33,'Net_Schedule &amp; Net_Actual'!$A$1:$C$2107,2,0)</f>
        <v>25132.738000000001</v>
      </c>
      <c r="BH33" s="18">
        <f>VLOOKUP(BF33,'Net_Schedule &amp; Net_Actual'!$A$1:$C$2107,3,0)</f>
        <v>25208.653999999999</v>
      </c>
      <c r="BI33" s="19">
        <f>[5]Summary!$M27</f>
        <v>31299.840000000062</v>
      </c>
      <c r="BJ33" s="19">
        <f t="shared" si="20"/>
        <v>5280.0000000000109</v>
      </c>
      <c r="BK33" s="19">
        <f t="shared" si="21"/>
        <v>220.00000000000045</v>
      </c>
      <c r="BL33" s="19">
        <f t="shared" si="22"/>
        <v>4590.6432000000095</v>
      </c>
      <c r="BM33" s="19">
        <f>[5]Summary!$N27</f>
        <v>4189.0200000000059</v>
      </c>
      <c r="BN33" s="52">
        <f t="shared" si="23"/>
        <v>3686.3376000000053</v>
      </c>
      <c r="BP33" s="16">
        <v>24</v>
      </c>
      <c r="BQ33" s="17">
        <f t="shared" si="54"/>
        <v>44128</v>
      </c>
      <c r="BR33" s="18">
        <f>VLOOKUP(BQ33,'Net_Schedule &amp; Net_Actual'!$A$1:$C$2107,2,0)</f>
        <v>15026.753000000001</v>
      </c>
      <c r="BS33" s="18">
        <f>VLOOKUP(BQ33,'Net_Schedule &amp; Net_Actual'!$A$1:$C$2107,3,0)</f>
        <v>14857.454</v>
      </c>
      <c r="BT33" s="19">
        <f>[5]Summary!$O27</f>
        <v>31299.840000000062</v>
      </c>
      <c r="BU33" s="19">
        <f t="shared" si="24"/>
        <v>5280.0000000000109</v>
      </c>
      <c r="BV33" s="19">
        <f t="shared" si="25"/>
        <v>220.00000000000045</v>
      </c>
      <c r="BW33" s="19">
        <f t="shared" si="26"/>
        <v>4590.6432000000095</v>
      </c>
      <c r="BX33" s="19">
        <f>[5]Summary!$P27</f>
        <v>2513.0225000000009</v>
      </c>
      <c r="BY33" s="52">
        <f t="shared" si="27"/>
        <v>2211.459800000001</v>
      </c>
      <c r="CA33" s="16">
        <v>24</v>
      </c>
      <c r="CB33" s="17">
        <f t="shared" si="55"/>
        <v>44159</v>
      </c>
      <c r="CC33" s="18">
        <f>VLOOKUP(CB33,'Net_Schedule &amp; Net_Actual'!$A$1:$C$2107,2,0)</f>
        <v>8534.7199999999993</v>
      </c>
      <c r="CD33" s="18">
        <f>VLOOKUP(CB33,'Net_Schedule &amp; Net_Actual'!$A$1:$C$2107,3,0)</f>
        <v>8410.9089999999997</v>
      </c>
      <c r="CE33" s="19">
        <f>[5]Summary!$Q27</f>
        <v>31299.840000000062</v>
      </c>
      <c r="CF33" s="19">
        <f t="shared" si="28"/>
        <v>5280.0000000000109</v>
      </c>
      <c r="CG33" s="19">
        <f t="shared" si="29"/>
        <v>220.00000000000045</v>
      </c>
      <c r="CH33" s="19">
        <f t="shared" si="30"/>
        <v>4590.6432000000095</v>
      </c>
      <c r="CI33" s="19">
        <f>[5]Summary!$R27</f>
        <v>1423.3475000000003</v>
      </c>
      <c r="CJ33" s="52">
        <f t="shared" si="31"/>
        <v>1252.5458000000003</v>
      </c>
      <c r="CL33" s="16">
        <v>24</v>
      </c>
      <c r="CM33" s="17">
        <f t="shared" si="56"/>
        <v>44189</v>
      </c>
      <c r="CN33" s="18">
        <f>VLOOKUP(CM33,'Net_Schedule &amp; Net_Actual'!$A$1:$C$2107,2,0)</f>
        <v>6498.25</v>
      </c>
      <c r="CO33" s="18">
        <f>VLOOKUP(CM33,'Net_Schedule &amp; Net_Actual'!$A$1:$C$2107,3,0)</f>
        <v>6237.0910000000003</v>
      </c>
      <c r="CP33" s="19">
        <f>[5]Summary!$S27</f>
        <v>26083.200000000044</v>
      </c>
      <c r="CQ33" s="19">
        <f t="shared" si="32"/>
        <v>4400.0000000000082</v>
      </c>
      <c r="CR33" s="19">
        <f t="shared" si="33"/>
        <v>183.33333333333368</v>
      </c>
      <c r="CS33" s="19">
        <f t="shared" si="34"/>
        <v>3825.5360000000069</v>
      </c>
      <c r="CT33" s="19">
        <f>[5]Summary!$T27</f>
        <v>1083.0550000000003</v>
      </c>
      <c r="CU33" s="52">
        <f t="shared" si="35"/>
        <v>953.08840000000021</v>
      </c>
      <c r="CW33" s="16">
        <v>24</v>
      </c>
      <c r="CX33" s="17">
        <f t="shared" si="57"/>
        <v>44220</v>
      </c>
      <c r="CY33" s="18">
        <f>VLOOKUP(CX33,'Net_Schedule &amp; Net_Actual'!$A$1:$C$2107,2,0)</f>
        <v>5028.0680000000002</v>
      </c>
      <c r="CZ33" s="18">
        <f>VLOOKUP(CX33,'Net_Schedule &amp; Net_Actual'!$A$1:$C$2107,3,0)</f>
        <v>4769.8180000000002</v>
      </c>
      <c r="DA33" s="19">
        <f>[5]Summary!$U27</f>
        <v>26083.200000000044</v>
      </c>
      <c r="DB33" s="19">
        <f t="shared" si="36"/>
        <v>4400.0000000000082</v>
      </c>
      <c r="DC33" s="19">
        <f t="shared" si="37"/>
        <v>183.33333333333368</v>
      </c>
      <c r="DD33" s="19">
        <f t="shared" si="38"/>
        <v>3825.5360000000069</v>
      </c>
      <c r="DE33" s="19">
        <f>[5]Summary!$V27</f>
        <v>840.96750000000009</v>
      </c>
      <c r="DF33" s="52">
        <f t="shared" si="39"/>
        <v>740.05140000000006</v>
      </c>
      <c r="DH33" s="16">
        <v>24</v>
      </c>
      <c r="DI33" s="17">
        <f t="shared" si="58"/>
        <v>44251</v>
      </c>
      <c r="DJ33" s="18">
        <f>VLOOKUP(DI33,'Net_Schedule &amp; Net_Actual'!$A$1:$C$2107,2,0)</f>
        <v>4556.1180000000004</v>
      </c>
      <c r="DK33" s="18">
        <f>VLOOKUP(DI33,'Net_Schedule &amp; Net_Actual'!$A$1:$C$2107,3,0)</f>
        <v>4460.509</v>
      </c>
      <c r="DL33" s="19">
        <f>[5]Summary!$W27</f>
        <v>31299.840000000062</v>
      </c>
      <c r="DM33" s="19">
        <f t="shared" si="40"/>
        <v>5280.0000000000109</v>
      </c>
      <c r="DN33" s="19">
        <f t="shared" si="41"/>
        <v>220.00000000000045</v>
      </c>
      <c r="DO33" s="19">
        <f t="shared" si="42"/>
        <v>4590.6432000000095</v>
      </c>
      <c r="DP33" s="19">
        <f>[5]Summary!$X27</f>
        <v>759.55000000000007</v>
      </c>
      <c r="DQ33" s="52">
        <f t="shared" si="43"/>
        <v>668.40400000000011</v>
      </c>
      <c r="DS33" s="16">
        <v>24</v>
      </c>
      <c r="DT33" s="17">
        <f t="shared" si="59"/>
        <v>44279</v>
      </c>
      <c r="DU33" s="18">
        <f>VLOOKUP(DT33,'Net_Schedule &amp; Net_Actual'!$A$1:$C$2107,2,0)</f>
        <v>5855.85</v>
      </c>
      <c r="DV33" s="18">
        <f>VLOOKUP(DT33,'Net_Schedule &amp; Net_Actual'!$A$1:$C$2107,3,0)</f>
        <v>5598.982</v>
      </c>
      <c r="DW33" s="19">
        <f>[5]Summary!$Y27</f>
        <v>31299.840000000062</v>
      </c>
      <c r="DX33" s="19">
        <f t="shared" si="44"/>
        <v>5280.0000000000109</v>
      </c>
      <c r="DY33" s="19">
        <f t="shared" si="45"/>
        <v>220.00000000000045</v>
      </c>
      <c r="DZ33" s="19">
        <f t="shared" si="46"/>
        <v>4590.6432000000095</v>
      </c>
      <c r="EA33" s="19">
        <f>[5]Summary!$Z27</f>
        <v>975.98250000000019</v>
      </c>
      <c r="EB33" s="52">
        <f t="shared" si="47"/>
        <v>858.86460000000022</v>
      </c>
    </row>
    <row r="34" spans="2:138" s="15" customFormat="1" ht="15.95" customHeight="1" x14ac:dyDescent="0.2">
      <c r="B34" s="16">
        <v>25</v>
      </c>
      <c r="C34" s="17">
        <f t="shared" si="48"/>
        <v>43946</v>
      </c>
      <c r="D34" s="18">
        <f>VLOOKUP(C34,'Net_Schedule &amp; Net_Actual'!$A$1:$C$2107,2,0)</f>
        <v>10506.19</v>
      </c>
      <c r="E34" s="18">
        <f>VLOOKUP(C34,'Net_Schedule &amp; Net_Actual'!$A$1:$C$2107,3,0)</f>
        <v>10399.200000000001</v>
      </c>
      <c r="F34" s="19">
        <f>[5]Summary!$C28</f>
        <v>31299.840000000062</v>
      </c>
      <c r="G34" s="19">
        <f t="shared" si="0"/>
        <v>5280.0000000000109</v>
      </c>
      <c r="H34" s="19">
        <f t="shared" si="1"/>
        <v>220.00000000000045</v>
      </c>
      <c r="I34" s="19">
        <f t="shared" si="2"/>
        <v>4590.6432000000095</v>
      </c>
      <c r="J34" s="19">
        <f>[5]Summary!$D28</f>
        <v>1555.0600000000006</v>
      </c>
      <c r="K34" s="52">
        <f t="shared" si="3"/>
        <v>1368.4528000000005</v>
      </c>
      <c r="M34" s="16">
        <v>25</v>
      </c>
      <c r="N34" s="17">
        <f t="shared" si="49"/>
        <v>43976</v>
      </c>
      <c r="O34" s="18">
        <f>VLOOKUP(N34,'Net_Schedule &amp; Net_Actual'!$A$1:$C$2107,2,0)</f>
        <v>30819.881000000001</v>
      </c>
      <c r="P34" s="18">
        <f>VLOOKUP(N34,'Net_Schedule &amp; Net_Actual'!$A$1:$C$2107,3,0)</f>
        <v>30342.472000000002</v>
      </c>
      <c r="Q34" s="19">
        <f>[5]Summary!$E28</f>
        <v>31299.840000000062</v>
      </c>
      <c r="R34" s="19">
        <f t="shared" si="4"/>
        <v>5280.0000000000109</v>
      </c>
      <c r="S34" s="19">
        <f t="shared" si="5"/>
        <v>220.00000000000045</v>
      </c>
      <c r="T34" s="19">
        <f t="shared" si="6"/>
        <v>4590.6432000000095</v>
      </c>
      <c r="U34" s="19">
        <f>[5]Summary!$F28</f>
        <v>5138.3999999999978</v>
      </c>
      <c r="V34" s="52">
        <f t="shared" si="7"/>
        <v>4521.7919999999986</v>
      </c>
      <c r="X34" s="16">
        <v>25</v>
      </c>
      <c r="Y34" s="17">
        <f t="shared" si="50"/>
        <v>44007</v>
      </c>
      <c r="Z34" s="18">
        <f>VLOOKUP(Y34,'Net_Schedule &amp; Net_Actual'!$A$1:$C$2107,2,0)</f>
        <v>30644.368999999999</v>
      </c>
      <c r="AA34" s="18">
        <f>VLOOKUP(Y34,'Net_Schedule &amp; Net_Actual'!$A$1:$C$2107,3,0)</f>
        <v>30289.599999999999</v>
      </c>
      <c r="AB34" s="19">
        <f>[5]Summary!$G28</f>
        <v>31299.840000000062</v>
      </c>
      <c r="AC34" s="19">
        <f t="shared" si="8"/>
        <v>5280.0000000000109</v>
      </c>
      <c r="AD34" s="19">
        <f t="shared" si="9"/>
        <v>220.00000000000045</v>
      </c>
      <c r="AE34" s="19">
        <f t="shared" si="10"/>
        <v>4590.6432000000095</v>
      </c>
      <c r="AF34" s="19">
        <f>[5]Summary!$H28</f>
        <v>5106.9000000000015</v>
      </c>
      <c r="AG34" s="52">
        <f t="shared" si="11"/>
        <v>4494.072000000001</v>
      </c>
      <c r="AI34" s="16">
        <v>25</v>
      </c>
      <c r="AJ34" s="17">
        <f t="shared" si="51"/>
        <v>44037</v>
      </c>
      <c r="AK34" s="18">
        <f>VLOOKUP(AJ34,'Net_Schedule &amp; Net_Actual'!$A$1:$C$2107,2,0)</f>
        <v>30102.561000000002</v>
      </c>
      <c r="AL34" s="18">
        <f>VLOOKUP(AJ34,'Net_Schedule &amp; Net_Actual'!$A$1:$C$2107,3,0)</f>
        <v>30157.309000000001</v>
      </c>
      <c r="AM34" s="19">
        <f>[5]Summary!$I28</f>
        <v>31299.840000000062</v>
      </c>
      <c r="AN34" s="19">
        <f t="shared" si="12"/>
        <v>5280.0000000000109</v>
      </c>
      <c r="AO34" s="19">
        <f t="shared" si="13"/>
        <v>220.00000000000045</v>
      </c>
      <c r="AP34" s="19">
        <f t="shared" si="14"/>
        <v>4590.6432000000095</v>
      </c>
      <c r="AQ34" s="19">
        <f>[5]Summary!$J28</f>
        <v>5019.1199999999972</v>
      </c>
      <c r="AR34" s="52">
        <f t="shared" si="15"/>
        <v>4416.8255999999974</v>
      </c>
      <c r="AT34" s="16">
        <v>25</v>
      </c>
      <c r="AU34" s="17">
        <f t="shared" si="52"/>
        <v>44068</v>
      </c>
      <c r="AV34" s="18">
        <f>VLOOKUP(AU34,'Net_Schedule &amp; Net_Actual'!$A$1:$C$2107,2,0)</f>
        <v>29201.239000000001</v>
      </c>
      <c r="AW34" s="18">
        <f>VLOOKUP(AU34,'Net_Schedule &amp; Net_Actual'!$A$1:$C$2107,3,0)</f>
        <v>29316.218000000001</v>
      </c>
      <c r="AX34" s="19">
        <f>[5]Summary!$K28</f>
        <v>31299.840000000062</v>
      </c>
      <c r="AY34" s="19">
        <f t="shared" si="16"/>
        <v>5280.0000000000109</v>
      </c>
      <c r="AZ34" s="19">
        <f t="shared" si="17"/>
        <v>220.00000000000045</v>
      </c>
      <c r="BA34" s="19">
        <f t="shared" si="18"/>
        <v>4590.6432000000095</v>
      </c>
      <c r="BB34" s="19">
        <f>[5]Summary!$L28</f>
        <v>4900.5599999999986</v>
      </c>
      <c r="BC34" s="52">
        <f t="shared" si="19"/>
        <v>4312.4927999999991</v>
      </c>
      <c r="BE34" s="16">
        <v>25</v>
      </c>
      <c r="BF34" s="17">
        <f t="shared" si="53"/>
        <v>44099</v>
      </c>
      <c r="BG34" s="18">
        <f>VLOOKUP(BF34,'Net_Schedule &amp; Net_Actual'!$A$1:$C$2107,2,0)</f>
        <v>25134.518</v>
      </c>
      <c r="BH34" s="18">
        <f>VLOOKUP(BF34,'Net_Schedule &amp; Net_Actual'!$A$1:$C$2107,3,0)</f>
        <v>25338.835999999999</v>
      </c>
      <c r="BI34" s="19">
        <f>[5]Summary!$M28</f>
        <v>31299.840000000062</v>
      </c>
      <c r="BJ34" s="19">
        <f t="shared" si="20"/>
        <v>5280.0000000000109</v>
      </c>
      <c r="BK34" s="19">
        <f t="shared" si="21"/>
        <v>220.00000000000045</v>
      </c>
      <c r="BL34" s="19">
        <f t="shared" si="22"/>
        <v>4590.6432000000095</v>
      </c>
      <c r="BM34" s="19">
        <f>[5]Summary!$N28</f>
        <v>4189.0200000000059</v>
      </c>
      <c r="BN34" s="52">
        <f t="shared" si="23"/>
        <v>3686.3376000000053</v>
      </c>
      <c r="BP34" s="16">
        <v>25</v>
      </c>
      <c r="BQ34" s="17">
        <f t="shared" si="54"/>
        <v>44129</v>
      </c>
      <c r="BR34" s="18">
        <f>VLOOKUP(BQ34,'Net_Schedule &amp; Net_Actual'!$A$1:$C$2107,2,0)</f>
        <v>14926.616</v>
      </c>
      <c r="BS34" s="18">
        <f>VLOOKUP(BQ34,'Net_Schedule &amp; Net_Actual'!$A$1:$C$2107,3,0)</f>
        <v>14686.618</v>
      </c>
      <c r="BT34" s="19">
        <f>[5]Summary!$O28</f>
        <v>31299.840000000062</v>
      </c>
      <c r="BU34" s="19">
        <f t="shared" si="24"/>
        <v>5280.0000000000109</v>
      </c>
      <c r="BV34" s="19">
        <f t="shared" si="25"/>
        <v>220.00000000000045</v>
      </c>
      <c r="BW34" s="19">
        <f t="shared" si="26"/>
        <v>4590.6432000000095</v>
      </c>
      <c r="BX34" s="19">
        <f>[5]Summary!$P28</f>
        <v>2487.7075000000013</v>
      </c>
      <c r="BY34" s="52">
        <f t="shared" si="27"/>
        <v>2189.182600000001</v>
      </c>
      <c r="CA34" s="16">
        <v>25</v>
      </c>
      <c r="CB34" s="17">
        <f t="shared" si="55"/>
        <v>44160</v>
      </c>
      <c r="CC34" s="18">
        <f>VLOOKUP(CB34,'Net_Schedule &amp; Net_Actual'!$A$1:$C$2107,2,0)</f>
        <v>7371.7950000000001</v>
      </c>
      <c r="CD34" s="18">
        <f>VLOOKUP(CB34,'Net_Schedule &amp; Net_Actual'!$A$1:$C$2107,3,0)</f>
        <v>7232.0730000000003</v>
      </c>
      <c r="CE34" s="19">
        <f>[5]Summary!$Q28</f>
        <v>31299.840000000062</v>
      </c>
      <c r="CF34" s="19">
        <f t="shared" si="28"/>
        <v>5280.0000000000109</v>
      </c>
      <c r="CG34" s="19">
        <f t="shared" si="29"/>
        <v>220.00000000000045</v>
      </c>
      <c r="CH34" s="19">
        <f t="shared" si="30"/>
        <v>4590.6432000000095</v>
      </c>
      <c r="CI34" s="19">
        <f>[5]Summary!$R28</f>
        <v>1357.5975000000003</v>
      </c>
      <c r="CJ34" s="52">
        <f t="shared" si="31"/>
        <v>1194.6858000000002</v>
      </c>
      <c r="CL34" s="16">
        <v>25</v>
      </c>
      <c r="CM34" s="17">
        <f t="shared" si="56"/>
        <v>44190</v>
      </c>
      <c r="CN34" s="18">
        <f>VLOOKUP(CM34,'Net_Schedule &amp; Net_Actual'!$A$1:$C$2107,2,0)</f>
        <v>6243.25</v>
      </c>
      <c r="CO34" s="18">
        <f>VLOOKUP(CM34,'Net_Schedule &amp; Net_Actual'!$A$1:$C$2107,3,0)</f>
        <v>6120.8729999999996</v>
      </c>
      <c r="CP34" s="19">
        <f>[5]Summary!$S28</f>
        <v>26083.200000000044</v>
      </c>
      <c r="CQ34" s="19">
        <f t="shared" si="32"/>
        <v>4400.0000000000082</v>
      </c>
      <c r="CR34" s="19">
        <f t="shared" si="33"/>
        <v>183.33333333333368</v>
      </c>
      <c r="CS34" s="19">
        <f t="shared" si="34"/>
        <v>3825.5360000000069</v>
      </c>
      <c r="CT34" s="19">
        <f>[5]Summary!$T28</f>
        <v>1040.5550000000003</v>
      </c>
      <c r="CU34" s="52">
        <f t="shared" si="35"/>
        <v>915.68840000000023</v>
      </c>
      <c r="CW34" s="16">
        <v>25</v>
      </c>
      <c r="CX34" s="17">
        <f t="shared" si="57"/>
        <v>44221</v>
      </c>
      <c r="CY34" s="18">
        <f>VLOOKUP(CX34,'Net_Schedule &amp; Net_Actual'!$A$1:$C$2107,2,0)</f>
        <v>5251.25</v>
      </c>
      <c r="CZ34" s="18">
        <f>VLOOKUP(CX34,'Net_Schedule &amp; Net_Actual'!$A$1:$C$2107,3,0)</f>
        <v>4788.7269999999999</v>
      </c>
      <c r="DA34" s="19">
        <f>[5]Summary!$U28</f>
        <v>26083.200000000044</v>
      </c>
      <c r="DB34" s="19">
        <f t="shared" si="36"/>
        <v>4400.0000000000082</v>
      </c>
      <c r="DC34" s="19">
        <f t="shared" si="37"/>
        <v>183.33333333333368</v>
      </c>
      <c r="DD34" s="19">
        <f t="shared" si="38"/>
        <v>3825.5360000000069</v>
      </c>
      <c r="DE34" s="19">
        <f>[5]Summary!$V28</f>
        <v>875.21750000000009</v>
      </c>
      <c r="DF34" s="52">
        <f t="shared" si="39"/>
        <v>770.19140000000004</v>
      </c>
      <c r="DH34" s="16">
        <v>25</v>
      </c>
      <c r="DI34" s="17">
        <f t="shared" si="58"/>
        <v>44252</v>
      </c>
      <c r="DJ34" s="18">
        <f>VLOOKUP(DI34,'Net_Schedule &amp; Net_Actual'!$A$1:$C$2107,2,0)</f>
        <v>4364</v>
      </c>
      <c r="DK34" s="18">
        <f>VLOOKUP(DI34,'Net_Schedule &amp; Net_Actual'!$A$1:$C$2107,3,0)</f>
        <v>4385.9639999999999</v>
      </c>
      <c r="DL34" s="19">
        <f>[5]Summary!$W28</f>
        <v>31299.840000000062</v>
      </c>
      <c r="DM34" s="19">
        <f t="shared" si="40"/>
        <v>5280.0000000000109</v>
      </c>
      <c r="DN34" s="19">
        <f t="shared" si="41"/>
        <v>220.00000000000045</v>
      </c>
      <c r="DO34" s="19">
        <f t="shared" si="42"/>
        <v>4590.6432000000095</v>
      </c>
      <c r="DP34" s="19">
        <f>[5]Summary!$X28</f>
        <v>727.4425</v>
      </c>
      <c r="DQ34" s="52">
        <f t="shared" si="43"/>
        <v>640.14940000000001</v>
      </c>
      <c r="DS34" s="16">
        <v>25</v>
      </c>
      <c r="DT34" s="17">
        <f t="shared" si="59"/>
        <v>44280</v>
      </c>
      <c r="DU34" s="18">
        <f>VLOOKUP(DT34,'Net_Schedule &amp; Net_Actual'!$A$1:$C$2107,2,0)</f>
        <v>5892.0749999999998</v>
      </c>
      <c r="DV34" s="18">
        <f>VLOOKUP(DT34,'Net_Schedule &amp; Net_Actual'!$A$1:$C$2107,3,0)</f>
        <v>5770.6909999999998</v>
      </c>
      <c r="DW34" s="19">
        <f>[5]Summary!$Y28</f>
        <v>31299.840000000062</v>
      </c>
      <c r="DX34" s="19">
        <f t="shared" si="44"/>
        <v>5280.0000000000109</v>
      </c>
      <c r="DY34" s="19">
        <f t="shared" si="45"/>
        <v>220.00000000000045</v>
      </c>
      <c r="DZ34" s="19">
        <f t="shared" si="46"/>
        <v>4590.6432000000095</v>
      </c>
      <c r="EA34" s="19">
        <f>[5]Summary!$Z28</f>
        <v>982.01250000000016</v>
      </c>
      <c r="EB34" s="52">
        <f t="shared" si="47"/>
        <v>864.17100000000016</v>
      </c>
    </row>
    <row r="35" spans="2:138" s="15" customFormat="1" ht="15.95" customHeight="1" x14ac:dyDescent="0.2">
      <c r="B35" s="16">
        <v>26</v>
      </c>
      <c r="C35" s="17">
        <f t="shared" si="48"/>
        <v>43947</v>
      </c>
      <c r="D35" s="18">
        <f>VLOOKUP(C35,'Net_Schedule &amp; Net_Actual'!$A$1:$C$2107,2,0)</f>
        <v>9382.2990000000009</v>
      </c>
      <c r="E35" s="18">
        <f>VLOOKUP(C35,'Net_Schedule &amp; Net_Actual'!$A$1:$C$2107,3,0)</f>
        <v>9258.2540000000008</v>
      </c>
      <c r="F35" s="19">
        <f>[5]Summary!$C29</f>
        <v>31299.840000000062</v>
      </c>
      <c r="G35" s="19">
        <f t="shared" si="0"/>
        <v>5280.0000000000109</v>
      </c>
      <c r="H35" s="19">
        <f t="shared" si="1"/>
        <v>220.00000000000045</v>
      </c>
      <c r="I35" s="19">
        <f t="shared" si="2"/>
        <v>4590.6432000000095</v>
      </c>
      <c r="J35" s="19">
        <f>[5]Summary!$D29</f>
        <v>1798.2650000000003</v>
      </c>
      <c r="K35" s="52">
        <f t="shared" si="3"/>
        <v>1582.4732000000004</v>
      </c>
      <c r="M35" s="16">
        <v>26</v>
      </c>
      <c r="N35" s="17">
        <f t="shared" si="49"/>
        <v>43977</v>
      </c>
      <c r="O35" s="18">
        <f>VLOOKUP(N35,'Net_Schedule &amp; Net_Actual'!$A$1:$C$2107,2,0)</f>
        <v>30824.067999999999</v>
      </c>
      <c r="P35" s="18">
        <f>VLOOKUP(N35,'Net_Schedule &amp; Net_Actual'!$A$1:$C$2107,3,0)</f>
        <v>30560.580999999998</v>
      </c>
      <c r="Q35" s="19">
        <f>[5]Summary!$E29</f>
        <v>31299.840000000062</v>
      </c>
      <c r="R35" s="19">
        <f t="shared" si="4"/>
        <v>5280.0000000000109</v>
      </c>
      <c r="S35" s="19">
        <f t="shared" si="5"/>
        <v>220.00000000000045</v>
      </c>
      <c r="T35" s="19">
        <f t="shared" si="6"/>
        <v>4590.6432000000095</v>
      </c>
      <c r="U35" s="19">
        <f>[5]Summary!$F29</f>
        <v>5138.3999999999978</v>
      </c>
      <c r="V35" s="52">
        <f t="shared" si="7"/>
        <v>4521.7919999999986</v>
      </c>
      <c r="X35" s="16">
        <v>26</v>
      </c>
      <c r="Y35" s="17">
        <f t="shared" si="50"/>
        <v>44008</v>
      </c>
      <c r="Z35" s="18">
        <f>VLOOKUP(Y35,'Net_Schedule &amp; Net_Actual'!$A$1:$C$2107,2,0)</f>
        <v>30631.121999999999</v>
      </c>
      <c r="AA35" s="18">
        <f>VLOOKUP(Y35,'Net_Schedule &amp; Net_Actual'!$A$1:$C$2107,3,0)</f>
        <v>30711.491000000002</v>
      </c>
      <c r="AB35" s="19">
        <f>[5]Summary!$G29</f>
        <v>31299.840000000062</v>
      </c>
      <c r="AC35" s="19">
        <f t="shared" si="8"/>
        <v>5280.0000000000109</v>
      </c>
      <c r="AD35" s="19">
        <f t="shared" si="9"/>
        <v>220.00000000000045</v>
      </c>
      <c r="AE35" s="19">
        <f t="shared" si="10"/>
        <v>4590.6432000000095</v>
      </c>
      <c r="AF35" s="19">
        <f>[5]Summary!$H29</f>
        <v>5106.9000000000015</v>
      </c>
      <c r="AG35" s="52">
        <f t="shared" si="11"/>
        <v>4494.072000000001</v>
      </c>
      <c r="AI35" s="16">
        <v>26</v>
      </c>
      <c r="AJ35" s="17">
        <f t="shared" si="51"/>
        <v>44038</v>
      </c>
      <c r="AK35" s="18">
        <f>VLOOKUP(AJ35,'Net_Schedule &amp; Net_Actual'!$A$1:$C$2107,2,0)</f>
        <v>30038.456999999999</v>
      </c>
      <c r="AL35" s="18">
        <f>VLOOKUP(AJ35,'Net_Schedule &amp; Net_Actual'!$A$1:$C$2107,3,0)</f>
        <v>30119.200000000001</v>
      </c>
      <c r="AM35" s="19">
        <f>[5]Summary!$I29</f>
        <v>31299.840000000062</v>
      </c>
      <c r="AN35" s="19">
        <f t="shared" si="12"/>
        <v>5280.0000000000109</v>
      </c>
      <c r="AO35" s="19">
        <f t="shared" si="13"/>
        <v>220.00000000000045</v>
      </c>
      <c r="AP35" s="19">
        <f t="shared" si="14"/>
        <v>4590.6432000000095</v>
      </c>
      <c r="AQ35" s="19">
        <f>[5]Summary!$J29</f>
        <v>5019.1199999999972</v>
      </c>
      <c r="AR35" s="52">
        <f t="shared" si="15"/>
        <v>4416.8255999999974</v>
      </c>
      <c r="AT35" s="16">
        <v>26</v>
      </c>
      <c r="AU35" s="17">
        <f t="shared" si="52"/>
        <v>44069</v>
      </c>
      <c r="AV35" s="18">
        <f>VLOOKUP(AU35,'Net_Schedule &amp; Net_Actual'!$A$1:$C$2107,2,0)</f>
        <v>29302.117999999999</v>
      </c>
      <c r="AW35" s="18">
        <f>VLOOKUP(AU35,'Net_Schedule &amp; Net_Actual'!$A$1:$C$2107,3,0)</f>
        <v>29791.345000000001</v>
      </c>
      <c r="AX35" s="19">
        <f>[5]Summary!$K29</f>
        <v>31299.840000000062</v>
      </c>
      <c r="AY35" s="19">
        <f t="shared" si="16"/>
        <v>5280.0000000000109</v>
      </c>
      <c r="AZ35" s="19">
        <f t="shared" si="17"/>
        <v>220.00000000000045</v>
      </c>
      <c r="BA35" s="19">
        <f t="shared" si="18"/>
        <v>4590.6432000000095</v>
      </c>
      <c r="BB35" s="19">
        <f>[5]Summary!$L29</f>
        <v>4900.5599999999986</v>
      </c>
      <c r="BC35" s="52">
        <f t="shared" si="19"/>
        <v>4312.4927999999991</v>
      </c>
      <c r="BE35" s="16">
        <v>26</v>
      </c>
      <c r="BF35" s="17">
        <f t="shared" si="53"/>
        <v>44100</v>
      </c>
      <c r="BG35" s="18">
        <f>VLOOKUP(BF35,'Net_Schedule &amp; Net_Actual'!$A$1:$C$2107,2,0)</f>
        <v>28611.907999999999</v>
      </c>
      <c r="BH35" s="18">
        <f>VLOOKUP(BF35,'Net_Schedule &amp; Net_Actual'!$A$1:$C$2107,3,0)</f>
        <v>28829.526999999998</v>
      </c>
      <c r="BI35" s="19">
        <f>[5]Summary!$M29</f>
        <v>31299.840000000062</v>
      </c>
      <c r="BJ35" s="19">
        <f t="shared" si="20"/>
        <v>5280.0000000000109</v>
      </c>
      <c r="BK35" s="19">
        <f t="shared" si="21"/>
        <v>220.00000000000045</v>
      </c>
      <c r="BL35" s="19">
        <f t="shared" si="22"/>
        <v>4590.6432000000095</v>
      </c>
      <c r="BM35" s="19">
        <f>[5]Summary!$N29</f>
        <v>4768.6400000000112</v>
      </c>
      <c r="BN35" s="52">
        <f t="shared" si="23"/>
        <v>4196.4032000000097</v>
      </c>
      <c r="BP35" s="16">
        <v>26</v>
      </c>
      <c r="BQ35" s="17">
        <f t="shared" si="54"/>
        <v>44130</v>
      </c>
      <c r="BR35" s="18">
        <f>VLOOKUP(BQ35,'Net_Schedule &amp; Net_Actual'!$A$1:$C$2107,2,0)</f>
        <v>15826.888999999999</v>
      </c>
      <c r="BS35" s="18">
        <f>VLOOKUP(BQ35,'Net_Schedule &amp; Net_Actual'!$A$1:$C$2107,3,0)</f>
        <v>15611.127</v>
      </c>
      <c r="BT35" s="19">
        <f>[5]Summary!$O29</f>
        <v>31299.840000000062</v>
      </c>
      <c r="BU35" s="19">
        <f t="shared" si="24"/>
        <v>5280.0000000000109</v>
      </c>
      <c r="BV35" s="19">
        <f t="shared" si="25"/>
        <v>220.00000000000045</v>
      </c>
      <c r="BW35" s="19">
        <f t="shared" si="26"/>
        <v>4590.6432000000095</v>
      </c>
      <c r="BX35" s="19">
        <f>[5]Summary!$P29</f>
        <v>2441.1975000000016</v>
      </c>
      <c r="BY35" s="52">
        <f t="shared" si="27"/>
        <v>2148.2538000000013</v>
      </c>
      <c r="CA35" s="16">
        <v>26</v>
      </c>
      <c r="CB35" s="17">
        <f t="shared" si="55"/>
        <v>44161</v>
      </c>
      <c r="CC35" s="18">
        <f>VLOOKUP(CB35,'Net_Schedule &amp; Net_Actual'!$A$1:$C$2107,2,0)</f>
        <v>8550.3880000000008</v>
      </c>
      <c r="CD35" s="18">
        <f>VLOOKUP(CB35,'Net_Schedule &amp; Net_Actual'!$A$1:$C$2107,3,0)</f>
        <v>8309.1640000000007</v>
      </c>
      <c r="CE35" s="19">
        <f>[5]Summary!$Q29</f>
        <v>31299.840000000062</v>
      </c>
      <c r="CF35" s="19">
        <f t="shared" si="28"/>
        <v>5280.0000000000109</v>
      </c>
      <c r="CG35" s="19">
        <f t="shared" si="29"/>
        <v>220.00000000000045</v>
      </c>
      <c r="CH35" s="19">
        <f t="shared" si="30"/>
        <v>4590.6432000000095</v>
      </c>
      <c r="CI35" s="19">
        <f>[5]Summary!$R29</f>
        <v>1427.8050000000003</v>
      </c>
      <c r="CJ35" s="52">
        <f t="shared" si="31"/>
        <v>1256.4684000000002</v>
      </c>
      <c r="CL35" s="16">
        <v>26</v>
      </c>
      <c r="CM35" s="17">
        <f t="shared" si="56"/>
        <v>44191</v>
      </c>
      <c r="CN35" s="18">
        <f>VLOOKUP(CM35,'Net_Schedule &amp; Net_Actual'!$A$1:$C$2107,2,0)</f>
        <v>6352.75</v>
      </c>
      <c r="CO35" s="18">
        <f>VLOOKUP(CM35,'Net_Schedule &amp; Net_Actual'!$A$1:$C$2107,3,0)</f>
        <v>6252.0730000000003</v>
      </c>
      <c r="CP35" s="19">
        <f>[5]Summary!$S29</f>
        <v>26083.200000000044</v>
      </c>
      <c r="CQ35" s="19">
        <f t="shared" si="32"/>
        <v>4400.0000000000082</v>
      </c>
      <c r="CR35" s="19">
        <f t="shared" si="33"/>
        <v>183.33333333333368</v>
      </c>
      <c r="CS35" s="19">
        <f t="shared" si="34"/>
        <v>3825.5360000000069</v>
      </c>
      <c r="CT35" s="19">
        <f>[5]Summary!$T29</f>
        <v>1058.8050000000003</v>
      </c>
      <c r="CU35" s="52">
        <f t="shared" si="35"/>
        <v>931.74840000000029</v>
      </c>
      <c r="CW35" s="16">
        <v>26</v>
      </c>
      <c r="CX35" s="17">
        <f t="shared" si="57"/>
        <v>44222</v>
      </c>
      <c r="CY35" s="18">
        <f>VLOOKUP(CX35,'Net_Schedule &amp; Net_Actual'!$A$1:$C$2107,2,0)</f>
        <v>5186.9430000000002</v>
      </c>
      <c r="CZ35" s="18">
        <f>VLOOKUP(CX35,'Net_Schedule &amp; Net_Actual'!$A$1:$C$2107,3,0)</f>
        <v>4844.0730000000003</v>
      </c>
      <c r="DA35" s="19">
        <f>[5]Summary!$U29</f>
        <v>26083.200000000044</v>
      </c>
      <c r="DB35" s="19">
        <f t="shared" si="36"/>
        <v>4400.0000000000082</v>
      </c>
      <c r="DC35" s="19">
        <f t="shared" si="37"/>
        <v>183.33333333333368</v>
      </c>
      <c r="DD35" s="19">
        <f t="shared" si="38"/>
        <v>3825.5360000000069</v>
      </c>
      <c r="DE35" s="19">
        <f>[5]Summary!$V29</f>
        <v>875.21750000000009</v>
      </c>
      <c r="DF35" s="52">
        <f t="shared" si="39"/>
        <v>770.19140000000004</v>
      </c>
      <c r="DH35" s="16">
        <v>26</v>
      </c>
      <c r="DI35" s="17">
        <f t="shared" si="58"/>
        <v>44253</v>
      </c>
      <c r="DJ35" s="18">
        <f>VLOOKUP(DI35,'Net_Schedule &amp; Net_Actual'!$A$1:$C$2107,2,0)</f>
        <v>4384.1750000000002</v>
      </c>
      <c r="DK35" s="18">
        <f>VLOOKUP(DI35,'Net_Schedule &amp; Net_Actual'!$A$1:$C$2107,3,0)</f>
        <v>4347.5640000000003</v>
      </c>
      <c r="DL35" s="19">
        <f>[5]Summary!$W29</f>
        <v>31299.840000000062</v>
      </c>
      <c r="DM35" s="19">
        <f t="shared" si="40"/>
        <v>5280.0000000000109</v>
      </c>
      <c r="DN35" s="19">
        <f t="shared" si="41"/>
        <v>220.00000000000045</v>
      </c>
      <c r="DO35" s="19">
        <f t="shared" si="42"/>
        <v>4590.6432000000095</v>
      </c>
      <c r="DP35" s="19">
        <f>[5]Summary!$X29</f>
        <v>730.69999999999993</v>
      </c>
      <c r="DQ35" s="52">
        <f t="shared" si="43"/>
        <v>643.01599999999996</v>
      </c>
      <c r="DS35" s="16">
        <v>26</v>
      </c>
      <c r="DT35" s="17">
        <f t="shared" si="59"/>
        <v>44281</v>
      </c>
      <c r="DU35" s="18">
        <f>VLOOKUP(DT35,'Net_Schedule &amp; Net_Actual'!$A$1:$C$2107,2,0)</f>
        <v>5710.5</v>
      </c>
      <c r="DV35" s="18">
        <f>VLOOKUP(DT35,'Net_Schedule &amp; Net_Actual'!$A$1:$C$2107,3,0)</f>
        <v>5668.4359999999997</v>
      </c>
      <c r="DW35" s="19">
        <f>[5]Summary!$Y29</f>
        <v>31299.840000000062</v>
      </c>
      <c r="DX35" s="19">
        <f t="shared" si="44"/>
        <v>5280.0000000000109</v>
      </c>
      <c r="DY35" s="19">
        <f t="shared" si="45"/>
        <v>220.00000000000045</v>
      </c>
      <c r="DZ35" s="19">
        <f t="shared" si="46"/>
        <v>4590.6432000000095</v>
      </c>
      <c r="EA35" s="19">
        <f>[5]Summary!$Z29</f>
        <v>951.7600000000001</v>
      </c>
      <c r="EB35" s="52">
        <f t="shared" si="47"/>
        <v>837.54880000000014</v>
      </c>
    </row>
    <row r="36" spans="2:138" s="15" customFormat="1" ht="15.95" customHeight="1" x14ac:dyDescent="0.2">
      <c r="B36" s="16">
        <v>27</v>
      </c>
      <c r="C36" s="17">
        <f t="shared" si="48"/>
        <v>43948</v>
      </c>
      <c r="D36" s="18">
        <f>VLOOKUP(C36,'Net_Schedule &amp; Net_Actual'!$A$1:$C$2107,2,0)</f>
        <v>9757.3950000000004</v>
      </c>
      <c r="E36" s="18">
        <f>VLOOKUP(C36,'Net_Schedule &amp; Net_Actual'!$A$1:$C$2107,3,0)</f>
        <v>9541.4539999999997</v>
      </c>
      <c r="F36" s="19">
        <f>[5]Summary!$C30</f>
        <v>31299.840000000062</v>
      </c>
      <c r="G36" s="19">
        <f t="shared" si="0"/>
        <v>5280.0000000000109</v>
      </c>
      <c r="H36" s="19">
        <f t="shared" si="1"/>
        <v>220.00000000000045</v>
      </c>
      <c r="I36" s="19">
        <f t="shared" si="2"/>
        <v>4590.6432000000095</v>
      </c>
      <c r="J36" s="19">
        <f>[5]Summary!$D30</f>
        <v>1561.2450000000008</v>
      </c>
      <c r="K36" s="52">
        <f t="shared" si="3"/>
        <v>1373.8956000000007</v>
      </c>
      <c r="M36" s="16">
        <v>27</v>
      </c>
      <c r="N36" s="17">
        <f t="shared" si="49"/>
        <v>43978</v>
      </c>
      <c r="O36" s="18">
        <f>VLOOKUP(N36,'Net_Schedule &amp; Net_Actual'!$A$1:$C$2107,2,0)</f>
        <v>30622.956999999999</v>
      </c>
      <c r="P36" s="18">
        <f>VLOOKUP(N36,'Net_Schedule &amp; Net_Actual'!$A$1:$C$2107,3,0)</f>
        <v>29382.909</v>
      </c>
      <c r="Q36" s="19">
        <f>[5]Summary!$E30</f>
        <v>31299.840000000062</v>
      </c>
      <c r="R36" s="19">
        <f t="shared" si="4"/>
        <v>5280.0000000000109</v>
      </c>
      <c r="S36" s="19">
        <f t="shared" si="5"/>
        <v>220.00000000000045</v>
      </c>
      <c r="T36" s="19">
        <f t="shared" si="6"/>
        <v>4590.6432000000095</v>
      </c>
      <c r="U36" s="19">
        <f>[5]Summary!$F30</f>
        <v>5138.3999999999978</v>
      </c>
      <c r="V36" s="52">
        <f t="shared" si="7"/>
        <v>4521.7919999999986</v>
      </c>
      <c r="X36" s="16">
        <v>27</v>
      </c>
      <c r="Y36" s="17">
        <f t="shared" si="50"/>
        <v>44009</v>
      </c>
      <c r="Z36" s="18">
        <f>VLOOKUP(Y36,'Net_Schedule &amp; Net_Actual'!$A$1:$C$2107,2,0)</f>
        <v>31280.959999999999</v>
      </c>
      <c r="AA36" s="18">
        <f>VLOOKUP(Y36,'Net_Schedule &amp; Net_Actual'!$A$1:$C$2107,3,0)</f>
        <v>31355.345000000001</v>
      </c>
      <c r="AB36" s="19">
        <f>[5]Summary!$G30</f>
        <v>31299.840000000062</v>
      </c>
      <c r="AC36" s="19">
        <f t="shared" si="8"/>
        <v>5280.0000000000109</v>
      </c>
      <c r="AD36" s="19">
        <f t="shared" si="9"/>
        <v>220.00000000000045</v>
      </c>
      <c r="AE36" s="19">
        <f t="shared" si="10"/>
        <v>4590.6432000000095</v>
      </c>
      <c r="AF36" s="19">
        <f>[5]Summary!$H30</f>
        <v>5215.9200000000083</v>
      </c>
      <c r="AG36" s="52">
        <f t="shared" si="11"/>
        <v>4590.0096000000076</v>
      </c>
      <c r="AI36" s="16">
        <v>27</v>
      </c>
      <c r="AJ36" s="17">
        <f t="shared" si="51"/>
        <v>44039</v>
      </c>
      <c r="AK36" s="18">
        <f>VLOOKUP(AJ36,'Net_Schedule &amp; Net_Actual'!$A$1:$C$2107,2,0)</f>
        <v>29557.702000000001</v>
      </c>
      <c r="AL36" s="18">
        <f>VLOOKUP(AJ36,'Net_Schedule &amp; Net_Actual'!$A$1:$C$2107,3,0)</f>
        <v>29637.236000000001</v>
      </c>
      <c r="AM36" s="19">
        <f>[5]Summary!$I30</f>
        <v>31299.840000000062</v>
      </c>
      <c r="AN36" s="19">
        <f t="shared" si="12"/>
        <v>5280.0000000000109</v>
      </c>
      <c r="AO36" s="19">
        <f t="shared" si="13"/>
        <v>220.00000000000045</v>
      </c>
      <c r="AP36" s="19">
        <f t="shared" si="14"/>
        <v>4590.6432000000095</v>
      </c>
      <c r="AQ36" s="19">
        <f>[5]Summary!$J30</f>
        <v>4933.1149999999961</v>
      </c>
      <c r="AR36" s="52">
        <f t="shared" si="15"/>
        <v>4341.1411999999964</v>
      </c>
      <c r="AT36" s="16">
        <v>27</v>
      </c>
      <c r="AU36" s="17">
        <f t="shared" si="52"/>
        <v>44070</v>
      </c>
      <c r="AV36" s="18">
        <f>VLOOKUP(AU36,'Net_Schedule &amp; Net_Actual'!$A$1:$C$2107,2,0)</f>
        <v>29877.508000000002</v>
      </c>
      <c r="AW36" s="18">
        <f>VLOOKUP(AU36,'Net_Schedule &amp; Net_Actual'!$A$1:$C$2107,3,0)</f>
        <v>29905.309000000001</v>
      </c>
      <c r="AX36" s="19">
        <f>[5]Summary!$K30</f>
        <v>31299.840000000062</v>
      </c>
      <c r="AY36" s="19">
        <f t="shared" si="16"/>
        <v>5280.0000000000109</v>
      </c>
      <c r="AZ36" s="19">
        <f t="shared" si="17"/>
        <v>220.00000000000045</v>
      </c>
      <c r="BA36" s="19">
        <f t="shared" si="18"/>
        <v>4590.6432000000095</v>
      </c>
      <c r="BB36" s="19">
        <f>[5]Summary!$L30</f>
        <v>4979.7600000000039</v>
      </c>
      <c r="BC36" s="52">
        <f t="shared" si="19"/>
        <v>4382.1888000000035</v>
      </c>
      <c r="BE36" s="16">
        <v>27</v>
      </c>
      <c r="BF36" s="17">
        <f t="shared" si="53"/>
        <v>44101</v>
      </c>
      <c r="BG36" s="18">
        <f>VLOOKUP(BF36,'Net_Schedule &amp; Net_Actual'!$A$1:$C$2107,2,0)</f>
        <v>28596.255000000001</v>
      </c>
      <c r="BH36" s="18">
        <f>VLOOKUP(BF36,'Net_Schedule &amp; Net_Actual'!$A$1:$C$2107,3,0)</f>
        <v>28943.200000000001</v>
      </c>
      <c r="BI36" s="19">
        <f>[5]Summary!$M30</f>
        <v>31299.840000000062</v>
      </c>
      <c r="BJ36" s="19">
        <f t="shared" si="20"/>
        <v>5280.0000000000109</v>
      </c>
      <c r="BK36" s="19">
        <f t="shared" si="21"/>
        <v>220.00000000000045</v>
      </c>
      <c r="BL36" s="19">
        <f t="shared" si="22"/>
        <v>4590.6432000000095</v>
      </c>
      <c r="BM36" s="19">
        <f>[5]Summary!$N30</f>
        <v>4768.6400000000112</v>
      </c>
      <c r="BN36" s="52">
        <f t="shared" si="23"/>
        <v>4196.4032000000097</v>
      </c>
      <c r="BP36" s="16">
        <v>27</v>
      </c>
      <c r="BQ36" s="17">
        <f t="shared" si="54"/>
        <v>44131</v>
      </c>
      <c r="BR36" s="18">
        <f>VLOOKUP(BQ36,'Net_Schedule &amp; Net_Actual'!$A$1:$C$2107,2,0)</f>
        <v>16951.685000000001</v>
      </c>
      <c r="BS36" s="18">
        <f>VLOOKUP(BQ36,'Net_Schedule &amp; Net_Actual'!$A$1:$C$2107,3,0)</f>
        <v>16661.163</v>
      </c>
      <c r="BT36" s="19">
        <f>[5]Summary!$O30</f>
        <v>31299.840000000062</v>
      </c>
      <c r="BU36" s="19">
        <f t="shared" si="24"/>
        <v>5280.0000000000109</v>
      </c>
      <c r="BV36" s="19">
        <f t="shared" si="25"/>
        <v>220.00000000000045</v>
      </c>
      <c r="BW36" s="19">
        <f t="shared" si="26"/>
        <v>4590.6432000000095</v>
      </c>
      <c r="BX36" s="19">
        <f>[5]Summary!$P30</f>
        <v>2622.4400000000023</v>
      </c>
      <c r="BY36" s="52">
        <f t="shared" si="27"/>
        <v>2307.7472000000021</v>
      </c>
      <c r="CA36" s="16">
        <v>27</v>
      </c>
      <c r="CB36" s="17">
        <f t="shared" si="55"/>
        <v>44162</v>
      </c>
      <c r="CC36" s="18">
        <f>VLOOKUP(CB36,'Net_Schedule &amp; Net_Actual'!$A$1:$C$2107,2,0)</f>
        <v>8411.7029999999995</v>
      </c>
      <c r="CD36" s="18">
        <f>VLOOKUP(CB36,'Net_Schedule &amp; Net_Actual'!$A$1:$C$2107,3,0)</f>
        <v>8240.3629999999994</v>
      </c>
      <c r="CE36" s="19">
        <f>[5]Summary!$Q30</f>
        <v>31299.840000000062</v>
      </c>
      <c r="CF36" s="19">
        <f t="shared" si="28"/>
        <v>5280.0000000000109</v>
      </c>
      <c r="CG36" s="19">
        <f t="shared" si="29"/>
        <v>220.00000000000045</v>
      </c>
      <c r="CH36" s="19">
        <f t="shared" si="30"/>
        <v>4590.6432000000095</v>
      </c>
      <c r="CI36" s="19">
        <f>[5]Summary!$R30</f>
        <v>1425.1375000000003</v>
      </c>
      <c r="CJ36" s="52">
        <f t="shared" si="31"/>
        <v>1254.1210000000003</v>
      </c>
      <c r="CL36" s="16">
        <v>27</v>
      </c>
      <c r="CM36" s="17">
        <f t="shared" si="56"/>
        <v>44192</v>
      </c>
      <c r="CN36" s="18">
        <f>VLOOKUP(CM36,'Net_Schedule &amp; Net_Actual'!$A$1:$C$2107,2,0)</f>
        <v>5469.4530000000004</v>
      </c>
      <c r="CO36" s="18">
        <f>VLOOKUP(CM36,'Net_Schedule &amp; Net_Actual'!$A$1:$C$2107,3,0)</f>
        <v>5324.3639999999996</v>
      </c>
      <c r="CP36" s="19">
        <f>[5]Summary!$S30</f>
        <v>26083.200000000044</v>
      </c>
      <c r="CQ36" s="19">
        <f t="shared" si="32"/>
        <v>4400.0000000000082</v>
      </c>
      <c r="CR36" s="19">
        <f t="shared" si="33"/>
        <v>183.33333333333368</v>
      </c>
      <c r="CS36" s="19">
        <f t="shared" si="34"/>
        <v>3825.5360000000069</v>
      </c>
      <c r="CT36" s="19">
        <f>[5]Summary!$T30</f>
        <v>915.8850000000001</v>
      </c>
      <c r="CU36" s="52">
        <f t="shared" si="35"/>
        <v>805.97880000000009</v>
      </c>
      <c r="CW36" s="16">
        <v>27</v>
      </c>
      <c r="CX36" s="17">
        <f t="shared" si="57"/>
        <v>44223</v>
      </c>
      <c r="CY36" s="18">
        <f>VLOOKUP(CX36,'Net_Schedule &amp; Net_Actual'!$A$1:$C$2107,2,0)</f>
        <v>5176.25</v>
      </c>
      <c r="CZ36" s="18">
        <f>VLOOKUP(CX36,'Net_Schedule &amp; Net_Actual'!$A$1:$C$2107,3,0)</f>
        <v>4960.2910000000002</v>
      </c>
      <c r="DA36" s="19">
        <f>[5]Summary!$U30</f>
        <v>26083.200000000044</v>
      </c>
      <c r="DB36" s="19">
        <f t="shared" si="36"/>
        <v>4400.0000000000082</v>
      </c>
      <c r="DC36" s="19">
        <f t="shared" si="37"/>
        <v>183.33333333333368</v>
      </c>
      <c r="DD36" s="19">
        <f t="shared" si="38"/>
        <v>3825.5360000000069</v>
      </c>
      <c r="DE36" s="19">
        <f>[5]Summary!$V30</f>
        <v>862.71750000000009</v>
      </c>
      <c r="DF36" s="52">
        <f t="shared" si="39"/>
        <v>759.19140000000004</v>
      </c>
      <c r="DH36" s="16">
        <v>27</v>
      </c>
      <c r="DI36" s="17">
        <f t="shared" si="58"/>
        <v>44254</v>
      </c>
      <c r="DJ36" s="18">
        <f>VLOOKUP(DI36,'Net_Schedule &amp; Net_Actual'!$A$1:$C$2107,2,0)</f>
        <v>4368.25</v>
      </c>
      <c r="DK36" s="18">
        <f>VLOOKUP(DI36,'Net_Schedule &amp; Net_Actual'!$A$1:$C$2107,3,0)</f>
        <v>4343.2730000000001</v>
      </c>
      <c r="DL36" s="19">
        <f>[5]Summary!$W30</f>
        <v>31299.840000000062</v>
      </c>
      <c r="DM36" s="19">
        <f t="shared" si="40"/>
        <v>5280.0000000000109</v>
      </c>
      <c r="DN36" s="19">
        <f t="shared" si="41"/>
        <v>220.00000000000045</v>
      </c>
      <c r="DO36" s="19">
        <f t="shared" si="42"/>
        <v>4590.6432000000095</v>
      </c>
      <c r="DP36" s="19">
        <f>[5]Summary!$X30</f>
        <v>728.09749999999997</v>
      </c>
      <c r="DQ36" s="52">
        <f t="shared" si="43"/>
        <v>640.72579999999994</v>
      </c>
      <c r="DS36" s="16">
        <v>27</v>
      </c>
      <c r="DT36" s="17">
        <f t="shared" si="59"/>
        <v>44282</v>
      </c>
      <c r="DU36" s="18">
        <f>VLOOKUP(DT36,'Net_Schedule &amp; Net_Actual'!$A$1:$C$2107,2,0)</f>
        <v>5481.75</v>
      </c>
      <c r="DV36" s="18">
        <f>VLOOKUP(DT36,'Net_Schedule &amp; Net_Actual'!$A$1:$C$2107,3,0)</f>
        <v>5301.7449999999999</v>
      </c>
      <c r="DW36" s="19">
        <f>[5]Summary!$Y30</f>
        <v>31299.840000000062</v>
      </c>
      <c r="DX36" s="19">
        <f t="shared" si="44"/>
        <v>5280.0000000000109</v>
      </c>
      <c r="DY36" s="19">
        <f t="shared" si="45"/>
        <v>220.00000000000045</v>
      </c>
      <c r="DZ36" s="19">
        <f t="shared" si="46"/>
        <v>4590.6432000000095</v>
      </c>
      <c r="EA36" s="19">
        <f>[5]Summary!$Z30</f>
        <v>859.25750000000005</v>
      </c>
      <c r="EB36" s="52">
        <f t="shared" si="47"/>
        <v>756.14660000000003</v>
      </c>
    </row>
    <row r="37" spans="2:138" s="15" customFormat="1" ht="15.95" customHeight="1" x14ac:dyDescent="0.2">
      <c r="B37" s="16">
        <v>28</v>
      </c>
      <c r="C37" s="17">
        <f t="shared" si="48"/>
        <v>43949</v>
      </c>
      <c r="D37" s="18">
        <f>VLOOKUP(C37,'Net_Schedule &amp; Net_Actual'!$A$1:$C$2107,2,0)</f>
        <v>11700.233</v>
      </c>
      <c r="E37" s="18">
        <f>VLOOKUP(C37,'Net_Schedule &amp; Net_Actual'!$A$1:$C$2107,3,0)</f>
        <v>11522.182000000001</v>
      </c>
      <c r="F37" s="19">
        <f>[5]Summary!$C31</f>
        <v>31299.840000000062</v>
      </c>
      <c r="G37" s="19">
        <f t="shared" si="0"/>
        <v>5280.0000000000109</v>
      </c>
      <c r="H37" s="19">
        <f t="shared" si="1"/>
        <v>220.00000000000045</v>
      </c>
      <c r="I37" s="19">
        <f t="shared" si="2"/>
        <v>4590.6432000000095</v>
      </c>
      <c r="J37" s="19">
        <f>[5]Summary!$D31</f>
        <v>1790.9025000000008</v>
      </c>
      <c r="K37" s="52">
        <f t="shared" si="3"/>
        <v>1575.9942000000008</v>
      </c>
      <c r="M37" s="16">
        <v>28</v>
      </c>
      <c r="N37" s="17">
        <f t="shared" si="49"/>
        <v>43979</v>
      </c>
      <c r="O37" s="18">
        <f>VLOOKUP(N37,'Net_Schedule &amp; Net_Actual'!$A$1:$C$2107,2,0)</f>
        <v>25680.601999999999</v>
      </c>
      <c r="P37" s="18">
        <f>VLOOKUP(N37,'Net_Schedule &amp; Net_Actual'!$A$1:$C$2107,3,0)</f>
        <v>24350.762999999999</v>
      </c>
      <c r="Q37" s="19">
        <f>[5]Summary!$E31</f>
        <v>31299.840000000062</v>
      </c>
      <c r="R37" s="19">
        <f t="shared" si="4"/>
        <v>5280.0000000000109</v>
      </c>
      <c r="S37" s="19">
        <f t="shared" si="5"/>
        <v>220.00000000000045</v>
      </c>
      <c r="T37" s="19">
        <f t="shared" si="6"/>
        <v>4590.6432000000095</v>
      </c>
      <c r="U37" s="19">
        <f>[5]Summary!$F31</f>
        <v>4355.0200000000023</v>
      </c>
      <c r="V37" s="52">
        <f t="shared" si="7"/>
        <v>3832.417600000002</v>
      </c>
      <c r="X37" s="16">
        <v>28</v>
      </c>
      <c r="Y37" s="17">
        <f t="shared" si="50"/>
        <v>44010</v>
      </c>
      <c r="Z37" s="18">
        <f>VLOOKUP(Y37,'Net_Schedule &amp; Net_Actual'!$A$1:$C$2107,2,0)</f>
        <v>31295.699000000001</v>
      </c>
      <c r="AA37" s="18">
        <f>VLOOKUP(Y37,'Net_Schedule &amp; Net_Actual'!$A$1:$C$2107,3,0)</f>
        <v>31239.491000000002</v>
      </c>
      <c r="AB37" s="19">
        <f>[5]Summary!$G31</f>
        <v>31299.840000000062</v>
      </c>
      <c r="AC37" s="19">
        <f t="shared" si="8"/>
        <v>5280.0000000000109</v>
      </c>
      <c r="AD37" s="19">
        <f t="shared" si="9"/>
        <v>220.00000000000045</v>
      </c>
      <c r="AE37" s="19">
        <f t="shared" si="10"/>
        <v>4590.6432000000095</v>
      </c>
      <c r="AF37" s="19">
        <f>[5]Summary!$H31</f>
        <v>5215.9200000000083</v>
      </c>
      <c r="AG37" s="52">
        <f t="shared" si="11"/>
        <v>4590.0096000000076</v>
      </c>
      <c r="AI37" s="16">
        <v>28</v>
      </c>
      <c r="AJ37" s="17">
        <f t="shared" si="51"/>
        <v>44040</v>
      </c>
      <c r="AK37" s="18">
        <f>VLOOKUP(AJ37,'Net_Schedule &amp; Net_Actual'!$A$1:$C$2107,2,0)</f>
        <v>28338.387999999999</v>
      </c>
      <c r="AL37" s="18">
        <f>VLOOKUP(AJ37,'Net_Schedule &amp; Net_Actual'!$A$1:$C$2107,3,0)</f>
        <v>22897.018</v>
      </c>
      <c r="AM37" s="19">
        <f>[5]Summary!$I31</f>
        <v>31299.840000000062</v>
      </c>
      <c r="AN37" s="19">
        <f t="shared" si="12"/>
        <v>5280.0000000000109</v>
      </c>
      <c r="AO37" s="19">
        <f t="shared" si="13"/>
        <v>220.00000000000045</v>
      </c>
      <c r="AP37" s="19">
        <f t="shared" si="14"/>
        <v>4590.6432000000095</v>
      </c>
      <c r="AQ37" s="19">
        <f>[5]Summary!$J31</f>
        <v>4932.4449999999961</v>
      </c>
      <c r="AR37" s="52">
        <f t="shared" si="15"/>
        <v>4340.5515999999961</v>
      </c>
      <c r="AT37" s="16">
        <v>28</v>
      </c>
      <c r="AU37" s="17">
        <f t="shared" si="52"/>
        <v>44071</v>
      </c>
      <c r="AV37" s="18">
        <f>VLOOKUP(AU37,'Net_Schedule &amp; Net_Actual'!$A$1:$C$2107,2,0)</f>
        <v>29875.134999999998</v>
      </c>
      <c r="AW37" s="18">
        <f>VLOOKUP(AU37,'Net_Schedule &amp; Net_Actual'!$A$1:$C$2107,3,0)</f>
        <v>29937.817999999999</v>
      </c>
      <c r="AX37" s="19">
        <f>[5]Summary!$K31</f>
        <v>31299.840000000062</v>
      </c>
      <c r="AY37" s="19">
        <f t="shared" si="16"/>
        <v>5280.0000000000109</v>
      </c>
      <c r="AZ37" s="19">
        <f t="shared" si="17"/>
        <v>220.00000000000045</v>
      </c>
      <c r="BA37" s="19">
        <f t="shared" si="18"/>
        <v>4590.6432000000095</v>
      </c>
      <c r="BB37" s="19">
        <f>[5]Summary!$L31</f>
        <v>4979.7600000000039</v>
      </c>
      <c r="BC37" s="52">
        <f t="shared" si="19"/>
        <v>4382.1888000000035</v>
      </c>
      <c r="BE37" s="16">
        <v>28</v>
      </c>
      <c r="BF37" s="17">
        <f t="shared" si="53"/>
        <v>44102</v>
      </c>
      <c r="BG37" s="18">
        <f>VLOOKUP(BF37,'Net_Schedule &amp; Net_Actual'!$A$1:$C$2107,2,0)</f>
        <v>29239.616999999998</v>
      </c>
      <c r="BH37" s="18">
        <f>VLOOKUP(BF37,'Net_Schedule &amp; Net_Actual'!$A$1:$C$2107,3,0)</f>
        <v>29280.145</v>
      </c>
      <c r="BI37" s="19">
        <f>[5]Summary!$M31</f>
        <v>31299.840000000062</v>
      </c>
      <c r="BJ37" s="19">
        <f t="shared" si="20"/>
        <v>5280.0000000000109</v>
      </c>
      <c r="BK37" s="19">
        <f t="shared" si="21"/>
        <v>220.00000000000045</v>
      </c>
      <c r="BL37" s="19">
        <f t="shared" si="22"/>
        <v>4590.6432000000095</v>
      </c>
      <c r="BM37" s="19">
        <f>[5]Summary!$N31</f>
        <v>5059.1999999999907</v>
      </c>
      <c r="BN37" s="52">
        <f t="shared" si="23"/>
        <v>4452.0959999999923</v>
      </c>
      <c r="BP37" s="16">
        <v>28</v>
      </c>
      <c r="BQ37" s="17">
        <f t="shared" si="54"/>
        <v>44132</v>
      </c>
      <c r="BR37" s="18">
        <f>VLOOKUP(BQ37,'Net_Schedule &amp; Net_Actual'!$A$1:$C$2107,2,0)</f>
        <v>14368.898999999999</v>
      </c>
      <c r="BS37" s="18">
        <f>VLOOKUP(BQ37,'Net_Schedule &amp; Net_Actual'!$A$1:$C$2107,3,0)</f>
        <v>14035.709000000001</v>
      </c>
      <c r="BT37" s="19">
        <f>[5]Summary!$O31</f>
        <v>31299.840000000062</v>
      </c>
      <c r="BU37" s="19">
        <f t="shared" si="24"/>
        <v>5280.0000000000109</v>
      </c>
      <c r="BV37" s="19">
        <f t="shared" si="25"/>
        <v>220.00000000000045</v>
      </c>
      <c r="BW37" s="19">
        <f t="shared" si="26"/>
        <v>4590.6432000000095</v>
      </c>
      <c r="BX37" s="19">
        <f>[5]Summary!$P31</f>
        <v>2482.5275000000015</v>
      </c>
      <c r="BY37" s="52">
        <f t="shared" si="27"/>
        <v>2184.6242000000016</v>
      </c>
      <c r="CA37" s="16">
        <v>28</v>
      </c>
      <c r="CB37" s="17">
        <f t="shared" si="55"/>
        <v>44163</v>
      </c>
      <c r="CC37" s="18">
        <f>VLOOKUP(CB37,'Net_Schedule &amp; Net_Actual'!$A$1:$C$2107,2,0)</f>
        <v>8335.5</v>
      </c>
      <c r="CD37" s="18">
        <f>VLOOKUP(CB37,'Net_Schedule &amp; Net_Actual'!$A$1:$C$2107,3,0)</f>
        <v>8202.8359999999993</v>
      </c>
      <c r="CE37" s="19">
        <f>[5]Summary!$Q31</f>
        <v>31299.840000000062</v>
      </c>
      <c r="CF37" s="19">
        <f t="shared" si="28"/>
        <v>5280.0000000000109</v>
      </c>
      <c r="CG37" s="19">
        <f t="shared" si="29"/>
        <v>220.00000000000045</v>
      </c>
      <c r="CH37" s="19">
        <f t="shared" si="30"/>
        <v>4590.6432000000095</v>
      </c>
      <c r="CI37" s="19">
        <f>[5]Summary!$R31</f>
        <v>1389.2625000000003</v>
      </c>
      <c r="CJ37" s="52">
        <f t="shared" si="31"/>
        <v>1222.5510000000002</v>
      </c>
      <c r="CL37" s="16">
        <v>28</v>
      </c>
      <c r="CM37" s="17">
        <f t="shared" si="56"/>
        <v>44193</v>
      </c>
      <c r="CN37" s="18">
        <f>VLOOKUP(CM37,'Net_Schedule &amp; Net_Actual'!$A$1:$C$2107,2,0)</f>
        <v>5936.1379999999999</v>
      </c>
      <c r="CO37" s="18">
        <f>VLOOKUP(CM37,'Net_Schedule &amp; Net_Actual'!$A$1:$C$2107,3,0)</f>
        <v>5809.7449999999999</v>
      </c>
      <c r="CP37" s="19">
        <f>[5]Summary!$S31</f>
        <v>26083.200000000044</v>
      </c>
      <c r="CQ37" s="19">
        <f t="shared" si="32"/>
        <v>4400.0000000000082</v>
      </c>
      <c r="CR37" s="19">
        <f t="shared" si="33"/>
        <v>183.33333333333368</v>
      </c>
      <c r="CS37" s="19">
        <f t="shared" si="34"/>
        <v>3825.5360000000069</v>
      </c>
      <c r="CT37" s="19">
        <f>[5]Summary!$T31</f>
        <v>989.88750000000016</v>
      </c>
      <c r="CU37" s="52">
        <f t="shared" si="35"/>
        <v>871.10100000000011</v>
      </c>
      <c r="CW37" s="16">
        <v>28</v>
      </c>
      <c r="CX37" s="17">
        <f t="shared" si="57"/>
        <v>44224</v>
      </c>
      <c r="CY37" s="18">
        <f>VLOOKUP(CX37,'Net_Schedule &amp; Net_Actual'!$A$1:$C$2107,2,0)</f>
        <v>5239</v>
      </c>
      <c r="CZ37" s="18">
        <f>VLOOKUP(CX37,'Net_Schedule &amp; Net_Actual'!$A$1:$C$2107,3,0)</f>
        <v>5116.0730000000003</v>
      </c>
      <c r="DA37" s="19">
        <f>[5]Summary!$U31</f>
        <v>26083.200000000044</v>
      </c>
      <c r="DB37" s="19">
        <f t="shared" si="36"/>
        <v>4400.0000000000082</v>
      </c>
      <c r="DC37" s="19">
        <f t="shared" si="37"/>
        <v>183.33333333333368</v>
      </c>
      <c r="DD37" s="19">
        <f t="shared" si="38"/>
        <v>3825.5360000000069</v>
      </c>
      <c r="DE37" s="19">
        <f>[5]Summary!$V31</f>
        <v>873.17500000000007</v>
      </c>
      <c r="DF37" s="52">
        <f t="shared" si="39"/>
        <v>768.39400000000012</v>
      </c>
      <c r="DH37" s="16">
        <v>28</v>
      </c>
      <c r="DI37" s="17">
        <f t="shared" si="58"/>
        <v>44255</v>
      </c>
      <c r="DJ37" s="18">
        <f>VLOOKUP(DI37,'Net_Schedule &amp; Net_Actual'!$A$1:$C$2107,2,0)</f>
        <v>4533.5129999999999</v>
      </c>
      <c r="DK37" s="18">
        <f>VLOOKUP(DI37,'Net_Schedule &amp; Net_Actual'!$A$1:$C$2107,3,0)</f>
        <v>4394.8360000000002</v>
      </c>
      <c r="DL37" s="19">
        <f>[5]Summary!$W31</f>
        <v>31299.840000000062</v>
      </c>
      <c r="DM37" s="19">
        <f t="shared" si="40"/>
        <v>5280.0000000000109</v>
      </c>
      <c r="DN37" s="19">
        <f t="shared" si="41"/>
        <v>220.00000000000045</v>
      </c>
      <c r="DO37" s="19">
        <f t="shared" si="42"/>
        <v>4590.6432000000095</v>
      </c>
      <c r="DP37" s="19">
        <f>[5]Summary!$X31</f>
        <v>715.55000000000007</v>
      </c>
      <c r="DQ37" s="52">
        <f t="shared" si="43"/>
        <v>629.68400000000008</v>
      </c>
      <c r="DS37" s="16">
        <v>28</v>
      </c>
      <c r="DT37" s="17">
        <f t="shared" si="59"/>
        <v>44283</v>
      </c>
      <c r="DU37" s="18">
        <f>VLOOKUP(DT37,'Net_Schedule &amp; Net_Actual'!$A$1:$C$2107,2,0)</f>
        <v>6484.2349999999997</v>
      </c>
      <c r="DV37" s="18">
        <f>VLOOKUP(DT37,'Net_Schedule &amp; Net_Actual'!$A$1:$C$2107,3,0)</f>
        <v>6276.8</v>
      </c>
      <c r="DW37" s="19">
        <f>[5]Summary!$Y31</f>
        <v>31299.840000000062</v>
      </c>
      <c r="DX37" s="19">
        <f t="shared" si="44"/>
        <v>5280.0000000000109</v>
      </c>
      <c r="DY37" s="19">
        <f t="shared" si="45"/>
        <v>220.00000000000045</v>
      </c>
      <c r="DZ37" s="19">
        <f t="shared" si="46"/>
        <v>4590.6432000000095</v>
      </c>
      <c r="EA37" s="19">
        <f>[5]Summary!$Z31</f>
        <v>963.13500000000022</v>
      </c>
      <c r="EB37" s="52">
        <f t="shared" si="47"/>
        <v>847.55880000000025</v>
      </c>
    </row>
    <row r="38" spans="2:138" s="15" customFormat="1" ht="15.95" customHeight="1" x14ac:dyDescent="0.2">
      <c r="B38" s="16">
        <v>29</v>
      </c>
      <c r="C38" s="17">
        <f t="shared" si="48"/>
        <v>43950</v>
      </c>
      <c r="D38" s="18">
        <f>VLOOKUP(C38,'Net_Schedule &amp; Net_Actual'!$A$1:$C$2107,2,0)</f>
        <v>11239.695</v>
      </c>
      <c r="E38" s="18">
        <f>VLOOKUP(C38,'Net_Schedule &amp; Net_Actual'!$A$1:$C$2107,3,0)</f>
        <v>11018.835999999999</v>
      </c>
      <c r="F38" s="19">
        <f>[5]Summary!$C32</f>
        <v>31299.840000000062</v>
      </c>
      <c r="G38" s="19">
        <f t="shared" si="0"/>
        <v>5280.0000000000109</v>
      </c>
      <c r="H38" s="19">
        <f t="shared" si="1"/>
        <v>220.00000000000045</v>
      </c>
      <c r="I38" s="19">
        <f t="shared" si="2"/>
        <v>4590.6432000000095</v>
      </c>
      <c r="J38" s="19">
        <f>[5]Summary!$D32</f>
        <v>1895.9175000000007</v>
      </c>
      <c r="K38" s="52">
        <f t="shared" si="3"/>
        <v>1668.4074000000007</v>
      </c>
      <c r="M38" s="16">
        <v>29</v>
      </c>
      <c r="N38" s="17">
        <f t="shared" si="49"/>
        <v>43980</v>
      </c>
      <c r="O38" s="18">
        <f>VLOOKUP(N38,'Net_Schedule &amp; Net_Actual'!$A$1:$C$2107,2,0)</f>
        <v>21472.136999999999</v>
      </c>
      <c r="P38" s="18">
        <f>VLOOKUP(N38,'Net_Schedule &amp; Net_Actual'!$A$1:$C$2107,3,0)</f>
        <v>21224.508999999998</v>
      </c>
      <c r="Q38" s="19">
        <f>[5]Summary!$E32</f>
        <v>31299.840000000062</v>
      </c>
      <c r="R38" s="19">
        <f t="shared" si="4"/>
        <v>5280.0000000000109</v>
      </c>
      <c r="S38" s="19">
        <f t="shared" si="5"/>
        <v>220.00000000000045</v>
      </c>
      <c r="T38" s="19">
        <f t="shared" si="6"/>
        <v>4590.6432000000095</v>
      </c>
      <c r="U38" s="19">
        <f>[5]Summary!$F32</f>
        <v>3708.7224999999989</v>
      </c>
      <c r="V38" s="52">
        <f t="shared" si="7"/>
        <v>3263.6757999999991</v>
      </c>
      <c r="X38" s="16">
        <v>29</v>
      </c>
      <c r="Y38" s="17">
        <f t="shared" si="50"/>
        <v>44011</v>
      </c>
      <c r="Z38" s="18">
        <f>VLOOKUP(Y38,'Net_Schedule &amp; Net_Actual'!$A$1:$C$2107,2,0)</f>
        <v>31290.059000000001</v>
      </c>
      <c r="AA38" s="18">
        <f>VLOOKUP(Y38,'Net_Schedule &amp; Net_Actual'!$A$1:$C$2107,3,0)</f>
        <v>31274.909</v>
      </c>
      <c r="AB38" s="19">
        <f>[5]Summary!$G32</f>
        <v>31299.840000000062</v>
      </c>
      <c r="AC38" s="19">
        <f t="shared" si="8"/>
        <v>5280.0000000000109</v>
      </c>
      <c r="AD38" s="19">
        <f t="shared" si="9"/>
        <v>220.00000000000045</v>
      </c>
      <c r="AE38" s="19">
        <f t="shared" si="10"/>
        <v>4590.6432000000095</v>
      </c>
      <c r="AF38" s="19">
        <f>[5]Summary!$H32</f>
        <v>5215.9200000000083</v>
      </c>
      <c r="AG38" s="52">
        <f t="shared" si="11"/>
        <v>4590.0096000000076</v>
      </c>
      <c r="AI38" s="16">
        <v>29</v>
      </c>
      <c r="AJ38" s="17">
        <f t="shared" si="51"/>
        <v>44041</v>
      </c>
      <c r="AK38" s="18">
        <f>VLOOKUP(AJ38,'Net_Schedule &amp; Net_Actual'!$A$1:$C$2107,2,0)</f>
        <v>29593.955999999998</v>
      </c>
      <c r="AL38" s="18">
        <f>VLOOKUP(AJ38,'Net_Schedule &amp; Net_Actual'!$A$1:$C$2107,3,0)</f>
        <v>29534.181</v>
      </c>
      <c r="AM38" s="19">
        <f>[5]Summary!$I32</f>
        <v>31299.840000000062</v>
      </c>
      <c r="AN38" s="19">
        <f t="shared" si="12"/>
        <v>5280.0000000000109</v>
      </c>
      <c r="AO38" s="19">
        <f t="shared" si="13"/>
        <v>220.00000000000045</v>
      </c>
      <c r="AP38" s="19">
        <f t="shared" si="14"/>
        <v>4590.6432000000095</v>
      </c>
      <c r="AQ38" s="19">
        <f>[5]Summary!$J32</f>
        <v>4933.1149999999961</v>
      </c>
      <c r="AR38" s="52">
        <f t="shared" si="15"/>
        <v>4341.1411999999964</v>
      </c>
      <c r="AT38" s="16">
        <v>29</v>
      </c>
      <c r="AU38" s="17">
        <f t="shared" si="52"/>
        <v>44072</v>
      </c>
      <c r="AV38" s="18">
        <f>VLOOKUP(AU38,'Net_Schedule &amp; Net_Actual'!$A$1:$C$2107,2,0)</f>
        <v>29877.435000000001</v>
      </c>
      <c r="AW38" s="18">
        <f>VLOOKUP(AU38,'Net_Schedule &amp; Net_Actual'!$A$1:$C$2107,3,0)</f>
        <v>29948</v>
      </c>
      <c r="AX38" s="19">
        <f>[5]Summary!$K32</f>
        <v>31299.840000000062</v>
      </c>
      <c r="AY38" s="19">
        <f t="shared" si="16"/>
        <v>5280.0000000000109</v>
      </c>
      <c r="AZ38" s="19">
        <f t="shared" si="17"/>
        <v>220.00000000000045</v>
      </c>
      <c r="BA38" s="19">
        <f t="shared" si="18"/>
        <v>4590.6432000000095</v>
      </c>
      <c r="BB38" s="19">
        <f>[5]Summary!$L32</f>
        <v>4979.7600000000039</v>
      </c>
      <c r="BC38" s="52">
        <f t="shared" si="19"/>
        <v>4382.1888000000035</v>
      </c>
      <c r="BE38" s="16">
        <v>29</v>
      </c>
      <c r="BF38" s="17">
        <f t="shared" si="53"/>
        <v>44103</v>
      </c>
      <c r="BG38" s="18">
        <f>VLOOKUP(BF38,'Net_Schedule &amp; Net_Actual'!$A$1:$C$2107,2,0)</f>
        <v>27221.166000000001</v>
      </c>
      <c r="BH38" s="18">
        <f>VLOOKUP(BF38,'Net_Schedule &amp; Net_Actual'!$A$1:$C$2107,3,0)</f>
        <v>27084</v>
      </c>
      <c r="BI38" s="19">
        <f>[5]Summary!$M32</f>
        <v>31299.840000000062</v>
      </c>
      <c r="BJ38" s="19">
        <f t="shared" si="20"/>
        <v>5280.0000000000109</v>
      </c>
      <c r="BK38" s="19">
        <f t="shared" si="21"/>
        <v>220.00000000000045</v>
      </c>
      <c r="BL38" s="19">
        <f t="shared" si="22"/>
        <v>4590.6432000000095</v>
      </c>
      <c r="BM38" s="19">
        <f>[5]Summary!$N32</f>
        <v>4537.0050000000037</v>
      </c>
      <c r="BN38" s="52">
        <f t="shared" si="23"/>
        <v>3992.5644000000034</v>
      </c>
      <c r="BP38" s="16">
        <v>29</v>
      </c>
      <c r="BQ38" s="17">
        <f t="shared" si="54"/>
        <v>44133</v>
      </c>
      <c r="BR38" s="18">
        <f>VLOOKUP(BQ38,'Net_Schedule &amp; Net_Actual'!$A$1:$C$2107,2,0)</f>
        <v>12457.798000000001</v>
      </c>
      <c r="BS38" s="18">
        <f>VLOOKUP(BQ38,'Net_Schedule &amp; Net_Actual'!$A$1:$C$2107,3,0)</f>
        <v>12428</v>
      </c>
      <c r="BT38" s="19">
        <f>[5]Summary!$O32</f>
        <v>31299.840000000062</v>
      </c>
      <c r="BU38" s="19">
        <f t="shared" si="24"/>
        <v>5280.0000000000109</v>
      </c>
      <c r="BV38" s="19">
        <f t="shared" si="25"/>
        <v>220.00000000000045</v>
      </c>
      <c r="BW38" s="19">
        <f t="shared" si="26"/>
        <v>4590.6432000000095</v>
      </c>
      <c r="BX38" s="19">
        <f>[5]Summary!$P32</f>
        <v>2338.1850000000027</v>
      </c>
      <c r="BY38" s="52">
        <f t="shared" si="27"/>
        <v>2057.6028000000024</v>
      </c>
      <c r="CA38" s="16">
        <v>29</v>
      </c>
      <c r="CB38" s="17">
        <f t="shared" si="55"/>
        <v>44164</v>
      </c>
      <c r="CC38" s="18">
        <f>VLOOKUP(CB38,'Net_Schedule &amp; Net_Actual'!$A$1:$C$2107,2,0)</f>
        <v>7080.25</v>
      </c>
      <c r="CD38" s="18">
        <f>VLOOKUP(CB38,'Net_Schedule &amp; Net_Actual'!$A$1:$C$2107,3,0)</f>
        <v>6967.2</v>
      </c>
      <c r="CE38" s="19">
        <f>[5]Summary!$Q32</f>
        <v>31299.840000000062</v>
      </c>
      <c r="CF38" s="19">
        <f t="shared" si="28"/>
        <v>5280.0000000000109</v>
      </c>
      <c r="CG38" s="19">
        <f t="shared" si="29"/>
        <v>220.00000000000045</v>
      </c>
      <c r="CH38" s="19">
        <f t="shared" si="30"/>
        <v>4590.6432000000095</v>
      </c>
      <c r="CI38" s="19">
        <f>[5]Summary!$R32</f>
        <v>1180.0525000000002</v>
      </c>
      <c r="CJ38" s="52">
        <f t="shared" si="31"/>
        <v>1038.4462000000003</v>
      </c>
      <c r="CL38" s="16">
        <v>29</v>
      </c>
      <c r="CM38" s="17">
        <f t="shared" si="56"/>
        <v>44194</v>
      </c>
      <c r="CN38" s="18">
        <f>VLOOKUP(CM38,'Net_Schedule &amp; Net_Actual'!$A$1:$C$2107,2,0)</f>
        <v>6280.75</v>
      </c>
      <c r="CO38" s="18">
        <f>VLOOKUP(CM38,'Net_Schedule &amp; Net_Actual'!$A$1:$C$2107,3,0)</f>
        <v>6069.6729999999998</v>
      </c>
      <c r="CP38" s="19">
        <f>[5]Summary!$S32</f>
        <v>26083.200000000044</v>
      </c>
      <c r="CQ38" s="19">
        <f t="shared" si="32"/>
        <v>4400.0000000000082</v>
      </c>
      <c r="CR38" s="19">
        <f t="shared" si="33"/>
        <v>183.33333333333368</v>
      </c>
      <c r="CS38" s="19">
        <f t="shared" si="34"/>
        <v>3825.5360000000069</v>
      </c>
      <c r="CT38" s="19">
        <f>[5]Summary!$T32</f>
        <v>1046.8050000000003</v>
      </c>
      <c r="CU38" s="52">
        <f t="shared" si="35"/>
        <v>921.18840000000023</v>
      </c>
      <c r="CW38" s="16">
        <v>29</v>
      </c>
      <c r="CX38" s="17">
        <f t="shared" si="57"/>
        <v>44225</v>
      </c>
      <c r="CY38" s="18">
        <f>VLOOKUP(CX38,'Net_Schedule &amp; Net_Actual'!$A$1:$C$2107,2,0)</f>
        <v>5186</v>
      </c>
      <c r="CZ38" s="18">
        <f>VLOOKUP(CX38,'Net_Schedule &amp; Net_Actual'!$A$1:$C$2107,3,0)</f>
        <v>5046.6180000000004</v>
      </c>
      <c r="DA38" s="19">
        <f>[5]Summary!$U32</f>
        <v>26083.200000000044</v>
      </c>
      <c r="DB38" s="19">
        <f t="shared" si="36"/>
        <v>4400.0000000000082</v>
      </c>
      <c r="DC38" s="19">
        <f t="shared" si="37"/>
        <v>183.33333333333368</v>
      </c>
      <c r="DD38" s="19">
        <f t="shared" si="38"/>
        <v>3825.5360000000069</v>
      </c>
      <c r="DE38" s="19">
        <f>[5]Summary!$V32</f>
        <v>864.34250000000009</v>
      </c>
      <c r="DF38" s="52">
        <f t="shared" si="39"/>
        <v>760.62140000000011</v>
      </c>
      <c r="DH38" s="16"/>
      <c r="DI38" s="17"/>
      <c r="DJ38" s="18"/>
      <c r="DK38" s="18"/>
      <c r="DL38" s="19"/>
      <c r="DM38" s="19">
        <f t="shared" si="40"/>
        <v>0</v>
      </c>
      <c r="DN38" s="19">
        <f t="shared" si="41"/>
        <v>0</v>
      </c>
      <c r="DO38" s="19">
        <f t="shared" si="42"/>
        <v>0</v>
      </c>
      <c r="DP38" s="19"/>
      <c r="DQ38" s="52">
        <f t="shared" si="43"/>
        <v>0</v>
      </c>
      <c r="DS38" s="16">
        <v>29</v>
      </c>
      <c r="DT38" s="17">
        <f t="shared" si="59"/>
        <v>44284</v>
      </c>
      <c r="DU38" s="18">
        <f>VLOOKUP(DT38,'Net_Schedule &amp; Net_Actual'!$A$1:$C$2107,2,0)</f>
        <v>5752.5450000000001</v>
      </c>
      <c r="DV38" s="18">
        <f>VLOOKUP(DT38,'Net_Schedule &amp; Net_Actual'!$A$1:$C$2107,3,0)</f>
        <v>5617.2359999999999</v>
      </c>
      <c r="DW38" s="19">
        <f>[5]Summary!$Y32</f>
        <v>31299.840000000062</v>
      </c>
      <c r="DX38" s="19">
        <f t="shared" si="44"/>
        <v>5280.0000000000109</v>
      </c>
      <c r="DY38" s="19">
        <f t="shared" si="45"/>
        <v>220.00000000000045</v>
      </c>
      <c r="DZ38" s="19">
        <f t="shared" si="46"/>
        <v>4590.6432000000095</v>
      </c>
      <c r="EA38" s="19">
        <f>[5]Summary!$Z32</f>
        <v>1016.6750000000002</v>
      </c>
      <c r="EB38" s="52">
        <f t="shared" si="47"/>
        <v>894.67400000000021</v>
      </c>
    </row>
    <row r="39" spans="2:138" s="15" customFormat="1" ht="15.95" customHeight="1" x14ac:dyDescent="0.2">
      <c r="B39" s="16">
        <v>30</v>
      </c>
      <c r="C39" s="17">
        <f t="shared" si="48"/>
        <v>43951</v>
      </c>
      <c r="D39" s="18">
        <f>VLOOKUP(C39,'Net_Schedule &amp; Net_Actual'!$A$1:$C$2107,2,0)</f>
        <v>11155.828</v>
      </c>
      <c r="E39" s="18">
        <f>VLOOKUP(C39,'Net_Schedule &amp; Net_Actual'!$A$1:$C$2107,3,0)</f>
        <v>10933.963</v>
      </c>
      <c r="F39" s="19">
        <f>[5]Summary!$C33</f>
        <v>31299.840000000062</v>
      </c>
      <c r="G39" s="19">
        <f t="shared" si="0"/>
        <v>5280.0000000000109</v>
      </c>
      <c r="H39" s="19">
        <f t="shared" si="1"/>
        <v>220.00000000000045</v>
      </c>
      <c r="I39" s="19">
        <f t="shared" si="2"/>
        <v>4590.6432000000095</v>
      </c>
      <c r="J39" s="19">
        <f>[5]Summary!$D33</f>
        <v>1957.1925000000008</v>
      </c>
      <c r="K39" s="52">
        <f t="shared" si="3"/>
        <v>1722.3294000000008</v>
      </c>
      <c r="M39" s="16">
        <v>30</v>
      </c>
      <c r="N39" s="17">
        <f t="shared" si="49"/>
        <v>43981</v>
      </c>
      <c r="O39" s="18">
        <f>VLOOKUP(N39,'Net_Schedule &amp; Net_Actual'!$A$1:$C$2107,2,0)</f>
        <v>24951.236000000001</v>
      </c>
      <c r="P39" s="18">
        <f>VLOOKUP(N39,'Net_Schedule &amp; Net_Actual'!$A$1:$C$2107,3,0)</f>
        <v>24434.109</v>
      </c>
      <c r="Q39" s="19">
        <f>[5]Summary!$E33</f>
        <v>31299.840000000062</v>
      </c>
      <c r="R39" s="19">
        <f t="shared" si="4"/>
        <v>5280.0000000000109</v>
      </c>
      <c r="S39" s="19">
        <f t="shared" si="5"/>
        <v>220.00000000000045</v>
      </c>
      <c r="T39" s="19">
        <f t="shared" si="6"/>
        <v>4590.6432000000095</v>
      </c>
      <c r="U39" s="19">
        <f>[5]Summary!$F33</f>
        <v>4497.269999999995</v>
      </c>
      <c r="V39" s="52">
        <f t="shared" si="7"/>
        <v>3957.5975999999955</v>
      </c>
      <c r="X39" s="16">
        <v>30</v>
      </c>
      <c r="Y39" s="17">
        <f t="shared" si="50"/>
        <v>44012</v>
      </c>
      <c r="Z39" s="18">
        <f>VLOOKUP(Y39,'Net_Schedule &amp; Net_Actual'!$A$1:$C$2107,2,0)</f>
        <v>30753.346000000001</v>
      </c>
      <c r="AA39" s="18">
        <f>VLOOKUP(Y39,'Net_Schedule &amp; Net_Actual'!$A$1:$C$2107,3,0)</f>
        <v>30829.744999999999</v>
      </c>
      <c r="AB39" s="19">
        <f>[5]Summary!$G33</f>
        <v>31299.840000000062</v>
      </c>
      <c r="AC39" s="19">
        <f t="shared" si="8"/>
        <v>5280.0000000000109</v>
      </c>
      <c r="AD39" s="19">
        <f t="shared" si="9"/>
        <v>220.00000000000045</v>
      </c>
      <c r="AE39" s="19">
        <f t="shared" si="10"/>
        <v>4590.6432000000095</v>
      </c>
      <c r="AF39" s="19">
        <f>[5]Summary!$H33</f>
        <v>5215.9200000000083</v>
      </c>
      <c r="AG39" s="52">
        <f t="shared" si="11"/>
        <v>4590.0096000000076</v>
      </c>
      <c r="AI39" s="16">
        <v>30</v>
      </c>
      <c r="AJ39" s="17">
        <f t="shared" si="51"/>
        <v>44042</v>
      </c>
      <c r="AK39" s="18">
        <f>VLOOKUP(AJ39,'Net_Schedule &amp; Net_Actual'!$A$1:$C$2107,2,0)</f>
        <v>29500.089</v>
      </c>
      <c r="AL39" s="18">
        <f>VLOOKUP(AJ39,'Net_Schedule &amp; Net_Actual'!$A$1:$C$2107,3,0)</f>
        <v>29436.072</v>
      </c>
      <c r="AM39" s="19">
        <f>[5]Summary!$I33</f>
        <v>31299.840000000062</v>
      </c>
      <c r="AN39" s="19">
        <f t="shared" si="12"/>
        <v>5280.0000000000109</v>
      </c>
      <c r="AO39" s="19">
        <f t="shared" si="13"/>
        <v>220.00000000000045</v>
      </c>
      <c r="AP39" s="19">
        <f t="shared" si="14"/>
        <v>4590.6432000000095</v>
      </c>
      <c r="AQ39" s="19">
        <f>[5]Summary!$J33</f>
        <v>4933.1149999999961</v>
      </c>
      <c r="AR39" s="52">
        <f t="shared" si="15"/>
        <v>4341.1411999999964</v>
      </c>
      <c r="AT39" s="16">
        <v>30</v>
      </c>
      <c r="AU39" s="17">
        <f t="shared" si="52"/>
        <v>44073</v>
      </c>
      <c r="AV39" s="18">
        <f>VLOOKUP(AU39,'Net_Schedule &amp; Net_Actual'!$A$1:$C$2107,2,0)</f>
        <v>29826.329000000002</v>
      </c>
      <c r="AW39" s="18">
        <f>VLOOKUP(AU39,'Net_Schedule &amp; Net_Actual'!$A$1:$C$2107,3,0)</f>
        <v>29687.272000000001</v>
      </c>
      <c r="AX39" s="19">
        <f>[5]Summary!$K33</f>
        <v>31299.840000000062</v>
      </c>
      <c r="AY39" s="19">
        <f t="shared" si="16"/>
        <v>5280.0000000000109</v>
      </c>
      <c r="AZ39" s="19">
        <f t="shared" si="17"/>
        <v>220.00000000000045</v>
      </c>
      <c r="BA39" s="19">
        <f t="shared" si="18"/>
        <v>4590.6432000000095</v>
      </c>
      <c r="BB39" s="19">
        <f>[5]Summary!$L33</f>
        <v>4979.7600000000039</v>
      </c>
      <c r="BC39" s="52">
        <f t="shared" si="19"/>
        <v>4382.1888000000035</v>
      </c>
      <c r="BE39" s="16">
        <v>30</v>
      </c>
      <c r="BF39" s="17">
        <f t="shared" si="53"/>
        <v>44104</v>
      </c>
      <c r="BG39" s="18">
        <f>VLOOKUP(BF39,'Net_Schedule &amp; Net_Actual'!$A$1:$C$2107,2,0)</f>
        <v>26159.753000000001</v>
      </c>
      <c r="BH39" s="18">
        <f>VLOOKUP(BF39,'Net_Schedule &amp; Net_Actual'!$A$1:$C$2107,3,0)</f>
        <v>25699.562999999998</v>
      </c>
      <c r="BI39" s="19">
        <f>[5]Summary!$M33</f>
        <v>31299.840000000062</v>
      </c>
      <c r="BJ39" s="19">
        <f t="shared" si="20"/>
        <v>5280.0000000000109</v>
      </c>
      <c r="BK39" s="19">
        <f t="shared" si="21"/>
        <v>220.00000000000045</v>
      </c>
      <c r="BL39" s="19">
        <f t="shared" si="22"/>
        <v>4590.6432000000095</v>
      </c>
      <c r="BM39" s="19">
        <f>[5]Summary!$N33</f>
        <v>4579.3350000000055</v>
      </c>
      <c r="BN39" s="52">
        <f t="shared" si="23"/>
        <v>4029.8148000000047</v>
      </c>
      <c r="BP39" s="16">
        <v>30</v>
      </c>
      <c r="BQ39" s="17">
        <f t="shared" si="54"/>
        <v>44134</v>
      </c>
      <c r="BR39" s="18">
        <f>VLOOKUP(BQ39,'Net_Schedule &amp; Net_Actual'!$A$1:$C$2107,2,0)</f>
        <v>12364.449000000001</v>
      </c>
      <c r="BS39" s="18">
        <f>VLOOKUP(BQ39,'Net_Schedule &amp; Net_Actual'!$A$1:$C$2107,3,0)</f>
        <v>12244.945</v>
      </c>
      <c r="BT39" s="19">
        <f>[5]Summary!$O33</f>
        <v>31299.840000000062</v>
      </c>
      <c r="BU39" s="19">
        <f t="shared" si="24"/>
        <v>5280.0000000000109</v>
      </c>
      <c r="BV39" s="19">
        <f t="shared" si="25"/>
        <v>220.00000000000045</v>
      </c>
      <c r="BW39" s="19">
        <f t="shared" si="26"/>
        <v>4590.6432000000095</v>
      </c>
      <c r="BX39" s="19">
        <f>[5]Summary!$P33</f>
        <v>2062.0625000000009</v>
      </c>
      <c r="BY39" s="52">
        <f t="shared" si="27"/>
        <v>1814.6150000000009</v>
      </c>
      <c r="CA39" s="16">
        <v>30</v>
      </c>
      <c r="CB39" s="17">
        <f t="shared" si="55"/>
        <v>44165</v>
      </c>
      <c r="CC39" s="18">
        <f>VLOOKUP(CB39,'Net_Schedule &amp; Net_Actual'!$A$1:$C$2107,2,0)</f>
        <v>7900.75</v>
      </c>
      <c r="CD39" s="18">
        <f>VLOOKUP(CB39,'Net_Schedule &amp; Net_Actual'!$A$1:$C$2107,3,0)</f>
        <v>7660.8729999999996</v>
      </c>
      <c r="CE39" s="19">
        <f>[5]Summary!$Q33</f>
        <v>31299.840000000062</v>
      </c>
      <c r="CF39" s="19">
        <f t="shared" si="28"/>
        <v>5280.0000000000109</v>
      </c>
      <c r="CG39" s="19">
        <f t="shared" si="29"/>
        <v>220.00000000000045</v>
      </c>
      <c r="CH39" s="19">
        <f t="shared" si="30"/>
        <v>4590.6432000000095</v>
      </c>
      <c r="CI39" s="19">
        <f>[5]Summary!$R33</f>
        <v>1316.8025000000002</v>
      </c>
      <c r="CJ39" s="52">
        <f t="shared" si="31"/>
        <v>1158.7862000000002</v>
      </c>
      <c r="CL39" s="16">
        <v>30</v>
      </c>
      <c r="CM39" s="17">
        <f t="shared" si="56"/>
        <v>44195</v>
      </c>
      <c r="CN39" s="18">
        <f>VLOOKUP(CM39,'Net_Schedule &amp; Net_Actual'!$A$1:$C$2107,2,0)</f>
        <v>6033.75</v>
      </c>
      <c r="CO39" s="18">
        <f>VLOOKUP(CM39,'Net_Schedule &amp; Net_Actual'!$A$1:$C$2107,3,0)</f>
        <v>6007.0540000000001</v>
      </c>
      <c r="CP39" s="19">
        <f>[5]Summary!$S33</f>
        <v>26083.200000000044</v>
      </c>
      <c r="CQ39" s="19">
        <f t="shared" si="32"/>
        <v>4400.0000000000082</v>
      </c>
      <c r="CR39" s="19">
        <f t="shared" si="33"/>
        <v>183.33333333333368</v>
      </c>
      <c r="CS39" s="19">
        <f t="shared" si="34"/>
        <v>3825.5360000000069</v>
      </c>
      <c r="CT39" s="19">
        <f>[5]Summary!$T33</f>
        <v>1005.6375000000002</v>
      </c>
      <c r="CU39" s="52">
        <f t="shared" si="35"/>
        <v>884.96100000000013</v>
      </c>
      <c r="CW39" s="16">
        <v>30</v>
      </c>
      <c r="CX39" s="17">
        <f t="shared" si="57"/>
        <v>44226</v>
      </c>
      <c r="CY39" s="18">
        <f>VLOOKUP(CX39,'Net_Schedule &amp; Net_Actual'!$A$1:$C$2107,2,0)</f>
        <v>5110.9650000000001</v>
      </c>
      <c r="CZ39" s="18">
        <f>VLOOKUP(CX39,'Net_Schedule &amp; Net_Actual'!$A$1:$C$2107,3,0)</f>
        <v>4987.1270000000004</v>
      </c>
      <c r="DA39" s="19">
        <f>[5]Summary!$U33</f>
        <v>26083.200000000044</v>
      </c>
      <c r="DB39" s="19">
        <f t="shared" si="36"/>
        <v>4400.0000000000082</v>
      </c>
      <c r="DC39" s="19">
        <f t="shared" si="37"/>
        <v>183.33333333333368</v>
      </c>
      <c r="DD39" s="19">
        <f t="shared" si="38"/>
        <v>3825.5360000000069</v>
      </c>
      <c r="DE39" s="19">
        <f>[5]Summary!$V33</f>
        <v>851.83249999999964</v>
      </c>
      <c r="DF39" s="52">
        <f t="shared" si="39"/>
        <v>749.6125999999997</v>
      </c>
      <c r="DH39" s="16"/>
      <c r="DI39" s="17"/>
      <c r="DJ39" s="18"/>
      <c r="DK39" s="18"/>
      <c r="DL39" s="19"/>
      <c r="DM39" s="19">
        <f t="shared" si="40"/>
        <v>0</v>
      </c>
      <c r="DN39" s="19">
        <f t="shared" si="41"/>
        <v>0</v>
      </c>
      <c r="DO39" s="19">
        <f t="shared" si="42"/>
        <v>0</v>
      </c>
      <c r="DP39" s="19"/>
      <c r="DQ39" s="52">
        <f t="shared" si="43"/>
        <v>0</v>
      </c>
      <c r="DS39" s="16">
        <v>30</v>
      </c>
      <c r="DT39" s="17">
        <f t="shared" si="59"/>
        <v>44285</v>
      </c>
      <c r="DU39" s="18">
        <f>VLOOKUP(DT39,'Net_Schedule &amp; Net_Actual'!$A$1:$C$2107,2,0)</f>
        <v>6249.4279999999999</v>
      </c>
      <c r="DV39" s="18">
        <f>VLOOKUP(DT39,'Net_Schedule &amp; Net_Actual'!$A$1:$C$2107,3,0)</f>
        <v>5503.9269999999997</v>
      </c>
      <c r="DW39" s="19">
        <f>[5]Summary!$Y33</f>
        <v>31299.840000000062</v>
      </c>
      <c r="DX39" s="19">
        <f t="shared" si="44"/>
        <v>5280.0000000000109</v>
      </c>
      <c r="DY39" s="19">
        <f t="shared" si="45"/>
        <v>220.00000000000045</v>
      </c>
      <c r="DZ39" s="19">
        <f t="shared" si="46"/>
        <v>4590.6432000000095</v>
      </c>
      <c r="EA39" s="19">
        <f>[5]Summary!$Z33</f>
        <v>1047.3400000000001</v>
      </c>
      <c r="EB39" s="52">
        <f t="shared" si="47"/>
        <v>921.65920000000017</v>
      </c>
    </row>
    <row r="40" spans="2:138" s="15" customFormat="1" ht="15.95" customHeight="1" x14ac:dyDescent="0.2">
      <c r="B40" s="16"/>
      <c r="C40" s="17"/>
      <c r="D40" s="18"/>
      <c r="E40" s="18"/>
      <c r="F40" s="19"/>
      <c r="G40" s="19">
        <f t="shared" si="0"/>
        <v>0</v>
      </c>
      <c r="H40" s="19">
        <f t="shared" si="1"/>
        <v>0</v>
      </c>
      <c r="I40" s="19">
        <f t="shared" si="2"/>
        <v>0</v>
      </c>
      <c r="J40" s="19"/>
      <c r="K40" s="52">
        <f t="shared" si="3"/>
        <v>0</v>
      </c>
      <c r="M40" s="16">
        <v>31</v>
      </c>
      <c r="N40" s="17">
        <f t="shared" si="49"/>
        <v>43982</v>
      </c>
      <c r="O40" s="18">
        <f>VLOOKUP(N40,'Net_Schedule &amp; Net_Actual'!$A$1:$C$2107,2,0)</f>
        <v>21742.03</v>
      </c>
      <c r="P40" s="18">
        <f>VLOOKUP(N40,'Net_Schedule &amp; Net_Actual'!$A$1:$C$2107,3,0)</f>
        <v>21293.309000000001</v>
      </c>
      <c r="Q40" s="19">
        <f>[5]Summary!$E34</f>
        <v>31299.840000000062</v>
      </c>
      <c r="R40" s="19">
        <f t="shared" si="4"/>
        <v>5280.0000000000109</v>
      </c>
      <c r="S40" s="19">
        <f t="shared" si="5"/>
        <v>220.00000000000045</v>
      </c>
      <c r="T40" s="19">
        <f t="shared" si="6"/>
        <v>4590.6432000000095</v>
      </c>
      <c r="U40" s="19">
        <f>[5]Summary!$F34</f>
        <v>3785.8450000000016</v>
      </c>
      <c r="V40" s="52">
        <f t="shared" si="7"/>
        <v>3331.5436000000013</v>
      </c>
      <c r="X40" s="16"/>
      <c r="Y40" s="17"/>
      <c r="Z40" s="18"/>
      <c r="AA40" s="18"/>
      <c r="AB40" s="19"/>
      <c r="AC40" s="19">
        <f t="shared" si="8"/>
        <v>0</v>
      </c>
      <c r="AD40" s="19">
        <f t="shared" si="9"/>
        <v>0</v>
      </c>
      <c r="AE40" s="19">
        <f t="shared" si="10"/>
        <v>0</v>
      </c>
      <c r="AF40" s="19"/>
      <c r="AG40" s="52">
        <f t="shared" si="11"/>
        <v>0</v>
      </c>
      <c r="AI40" s="16">
        <v>31</v>
      </c>
      <c r="AJ40" s="17">
        <f t="shared" si="51"/>
        <v>44043</v>
      </c>
      <c r="AK40" s="18">
        <f>VLOOKUP(AJ40,'Net_Schedule &amp; Net_Actual'!$A$1:$C$2107,2,0)</f>
        <v>29085.133999999998</v>
      </c>
      <c r="AL40" s="18">
        <f>VLOOKUP(AJ40,'Net_Schedule &amp; Net_Actual'!$A$1:$C$2107,3,0)</f>
        <v>29407.127</v>
      </c>
      <c r="AM40" s="19">
        <f>[5]Summary!$I34</f>
        <v>31299.840000000062</v>
      </c>
      <c r="AN40" s="19">
        <f t="shared" si="12"/>
        <v>5280.0000000000109</v>
      </c>
      <c r="AO40" s="19">
        <f t="shared" si="13"/>
        <v>220.00000000000045</v>
      </c>
      <c r="AP40" s="19">
        <f t="shared" si="14"/>
        <v>4590.6432000000095</v>
      </c>
      <c r="AQ40" s="19">
        <f>[5]Summary!$J34</f>
        <v>4933.1149999999961</v>
      </c>
      <c r="AR40" s="52">
        <f t="shared" si="15"/>
        <v>4341.1411999999964</v>
      </c>
      <c r="AT40" s="16">
        <v>31</v>
      </c>
      <c r="AU40" s="17">
        <f t="shared" si="52"/>
        <v>44074</v>
      </c>
      <c r="AV40" s="18">
        <f>VLOOKUP(AU40,'Net_Schedule &amp; Net_Actual'!$A$1:$C$2107,2,0)</f>
        <v>29184.905999999999</v>
      </c>
      <c r="AW40" s="18">
        <f>VLOOKUP(AU40,'Net_Schedule &amp; Net_Actual'!$A$1:$C$2107,3,0)</f>
        <v>29240.145</v>
      </c>
      <c r="AX40" s="19">
        <f>[5]Summary!$K34</f>
        <v>31299.840000000062</v>
      </c>
      <c r="AY40" s="19">
        <f t="shared" si="16"/>
        <v>5280.0000000000109</v>
      </c>
      <c r="AZ40" s="19">
        <f t="shared" si="17"/>
        <v>220.00000000000045</v>
      </c>
      <c r="BA40" s="19">
        <f t="shared" si="18"/>
        <v>4590.6432000000095</v>
      </c>
      <c r="BB40" s="19">
        <f>[5]Summary!$L34</f>
        <v>4865.0950000000003</v>
      </c>
      <c r="BC40" s="52">
        <f t="shared" si="19"/>
        <v>4281.2836000000007</v>
      </c>
      <c r="BE40" s="16"/>
      <c r="BF40" s="17"/>
      <c r="BG40" s="18"/>
      <c r="BH40" s="18"/>
      <c r="BI40" s="19"/>
      <c r="BJ40" s="19">
        <f t="shared" si="20"/>
        <v>0</v>
      </c>
      <c r="BK40" s="19">
        <f t="shared" si="21"/>
        <v>0</v>
      </c>
      <c r="BL40" s="19">
        <f t="shared" si="22"/>
        <v>0</v>
      </c>
      <c r="BM40" s="19"/>
      <c r="BN40" s="52">
        <f t="shared" si="23"/>
        <v>0</v>
      </c>
      <c r="BP40" s="16">
        <v>31</v>
      </c>
      <c r="BQ40" s="17">
        <f t="shared" si="54"/>
        <v>44135</v>
      </c>
      <c r="BR40" s="18">
        <f>VLOOKUP(BQ40,'Net_Schedule &amp; Net_Actual'!$A$1:$C$2107,2,0)</f>
        <v>12265.867</v>
      </c>
      <c r="BS40" s="18">
        <f>VLOOKUP(BQ40,'Net_Schedule &amp; Net_Actual'!$A$1:$C$2107,3,0)</f>
        <v>12121.673000000001</v>
      </c>
      <c r="BT40" s="19">
        <f>[5]Summary!$O34</f>
        <v>31299.840000000062</v>
      </c>
      <c r="BU40" s="19">
        <f t="shared" si="24"/>
        <v>5280.0000000000109</v>
      </c>
      <c r="BV40" s="19">
        <f t="shared" si="25"/>
        <v>220.00000000000045</v>
      </c>
      <c r="BW40" s="19">
        <f t="shared" si="26"/>
        <v>4590.6432000000095</v>
      </c>
      <c r="BX40" s="19">
        <f>[5]Summary!$P34</f>
        <v>2048.8625000000011</v>
      </c>
      <c r="BY40" s="52">
        <f t="shared" si="27"/>
        <v>1802.9990000000009</v>
      </c>
      <c r="CA40" s="16"/>
      <c r="CB40" s="17"/>
      <c r="CC40" s="18"/>
      <c r="CD40" s="18"/>
      <c r="CE40" s="19"/>
      <c r="CF40" s="19">
        <f t="shared" si="28"/>
        <v>0</v>
      </c>
      <c r="CG40" s="19">
        <f t="shared" si="29"/>
        <v>0</v>
      </c>
      <c r="CH40" s="19">
        <f t="shared" si="30"/>
        <v>0</v>
      </c>
      <c r="CI40" s="19"/>
      <c r="CJ40" s="52">
        <f t="shared" si="31"/>
        <v>0</v>
      </c>
      <c r="CL40" s="16">
        <v>31</v>
      </c>
      <c r="CM40" s="17">
        <f t="shared" si="56"/>
        <v>44196</v>
      </c>
      <c r="CN40" s="18">
        <f>VLOOKUP(CM40,'Net_Schedule &amp; Net_Actual'!$A$1:$C$2107,2,0)</f>
        <v>6197.5</v>
      </c>
      <c r="CO40" s="18">
        <f>VLOOKUP(CM40,'Net_Schedule &amp; Net_Actual'!$A$1:$C$2107,3,0)</f>
        <v>6208.1450000000004</v>
      </c>
      <c r="CP40" s="19">
        <f>[5]Summary!$S34</f>
        <v>26083.200000000044</v>
      </c>
      <c r="CQ40" s="19">
        <f t="shared" si="32"/>
        <v>4400.0000000000082</v>
      </c>
      <c r="CR40" s="19">
        <f t="shared" si="33"/>
        <v>183.33333333333368</v>
      </c>
      <c r="CS40" s="19">
        <f t="shared" si="34"/>
        <v>3825.5360000000069</v>
      </c>
      <c r="CT40" s="19">
        <f>[5]Summary!$T34</f>
        <v>1032.9300000000003</v>
      </c>
      <c r="CU40" s="52">
        <f t="shared" si="35"/>
        <v>908.97840000000031</v>
      </c>
      <c r="CW40" s="16">
        <v>31</v>
      </c>
      <c r="CX40" s="17">
        <f t="shared" si="57"/>
        <v>44227</v>
      </c>
      <c r="CY40" s="18">
        <f>VLOOKUP(CX40,'Net_Schedule &amp; Net_Actual'!$A$1:$C$2107,2,0)</f>
        <v>5526.6779999999999</v>
      </c>
      <c r="CZ40" s="18">
        <f>VLOOKUP(CX40,'Net_Schedule &amp; Net_Actual'!$A$1:$C$2107,3,0)</f>
        <v>5267.0540000000001</v>
      </c>
      <c r="DA40" s="19">
        <f>[5]Summary!$U34</f>
        <v>26083.200000000044</v>
      </c>
      <c r="DB40" s="19">
        <f t="shared" si="36"/>
        <v>4400.0000000000082</v>
      </c>
      <c r="DC40" s="19">
        <f t="shared" si="37"/>
        <v>183.33333333333368</v>
      </c>
      <c r="DD40" s="19">
        <f t="shared" si="38"/>
        <v>3825.5360000000069</v>
      </c>
      <c r="DE40" s="19">
        <f>[5]Summary!$V34</f>
        <v>921.49749999999983</v>
      </c>
      <c r="DF40" s="52">
        <f t="shared" si="39"/>
        <v>810.91779999999983</v>
      </c>
      <c r="DH40" s="16"/>
      <c r="DI40" s="17"/>
      <c r="DJ40" s="18"/>
      <c r="DK40" s="18"/>
      <c r="DL40" s="19"/>
      <c r="DM40" s="19">
        <f t="shared" si="40"/>
        <v>0</v>
      </c>
      <c r="DN40" s="19">
        <f t="shared" si="41"/>
        <v>0</v>
      </c>
      <c r="DO40" s="19">
        <f t="shared" si="42"/>
        <v>0</v>
      </c>
      <c r="DP40" s="19"/>
      <c r="DQ40" s="52">
        <f t="shared" si="43"/>
        <v>0</v>
      </c>
      <c r="DS40" s="16">
        <v>31</v>
      </c>
      <c r="DT40" s="17">
        <f t="shared" si="59"/>
        <v>44286</v>
      </c>
      <c r="DU40" s="18">
        <f>VLOOKUP(DT40,'Net_Schedule &amp; Net_Actual'!$A$1:$C$2107,2,0)</f>
        <v>6204.2550000000001</v>
      </c>
      <c r="DV40" s="18">
        <f>VLOOKUP(DT40,'Net_Schedule &amp; Net_Actual'!$A$1:$C$2107,3,0)</f>
        <v>5938.7629999999999</v>
      </c>
      <c r="DW40" s="19">
        <f>[5]Summary!$Y34</f>
        <v>31299.840000000062</v>
      </c>
      <c r="DX40" s="19">
        <f t="shared" si="44"/>
        <v>5280.0000000000109</v>
      </c>
      <c r="DY40" s="19">
        <f t="shared" si="45"/>
        <v>220.00000000000045</v>
      </c>
      <c r="DZ40" s="19">
        <f t="shared" si="46"/>
        <v>4590.6432000000095</v>
      </c>
      <c r="EA40" s="19">
        <f>[5]Summary!$Z34</f>
        <v>885.17000000000007</v>
      </c>
      <c r="EB40" s="52">
        <f t="shared" si="47"/>
        <v>778.94960000000003</v>
      </c>
    </row>
    <row r="41" spans="2:138" s="15" customFormat="1" ht="15.95" customHeight="1" x14ac:dyDescent="0.2">
      <c r="B41" s="45" t="s">
        <v>3</v>
      </c>
      <c r="C41" s="45"/>
      <c r="D41" s="46">
        <f>SUM(D10:D40)</f>
        <v>301016.277</v>
      </c>
      <c r="E41" s="46">
        <f>SUM(E10:E40)</f>
        <v>297304.79600000009</v>
      </c>
      <c r="F41" s="47">
        <f>SUM(F10:F40)</f>
        <v>938995.20000000228</v>
      </c>
      <c r="G41" s="47">
        <f>SUM(G10:G40)</f>
        <v>158400.00000000032</v>
      </c>
      <c r="H41" s="47"/>
      <c r="I41" s="47">
        <f>SUM(I10:I40)</f>
        <v>137719.29600000023</v>
      </c>
      <c r="J41" s="47">
        <f>SUM(J10:J40)</f>
        <v>49457.387500000019</v>
      </c>
      <c r="K41" s="47">
        <f>SUM(K10:K40)</f>
        <v>43522.501000000011</v>
      </c>
      <c r="M41" s="45" t="s">
        <v>3</v>
      </c>
      <c r="N41" s="45"/>
      <c r="O41" s="46">
        <f>SUM(O10:O40)</f>
        <v>599850.22100000002</v>
      </c>
      <c r="P41" s="46">
        <f>SUM(P10:P40)</f>
        <v>594154.897</v>
      </c>
      <c r="Q41" s="47">
        <f>SUM(Q10:Q40)</f>
        <v>970295.04000000237</v>
      </c>
      <c r="R41" s="47">
        <f>SUM(R10:R40)</f>
        <v>163680.00000000032</v>
      </c>
      <c r="S41" s="47"/>
      <c r="T41" s="47">
        <f>SUM(T10:T40)</f>
        <v>142309.93920000026</v>
      </c>
      <c r="U41" s="47">
        <f>SUM(U10:U40)</f>
        <v>100602.14249999997</v>
      </c>
      <c r="V41" s="47">
        <f>SUM(V10:V40)</f>
        <v>88529.885399999985</v>
      </c>
      <c r="X41" s="45" t="s">
        <v>3</v>
      </c>
      <c r="Y41" s="45"/>
      <c r="Z41" s="46">
        <f>SUM(Z10:Z40)</f>
        <v>918289.2030000001</v>
      </c>
      <c r="AA41" s="46">
        <f>SUM(AA10:AA40)</f>
        <v>920230.245</v>
      </c>
      <c r="AB41" s="47">
        <f>SUM(AB10:AB40)</f>
        <v>938995.20000000228</v>
      </c>
      <c r="AC41" s="47">
        <f>SUM(AC10:AC40)</f>
        <v>158400.00000000032</v>
      </c>
      <c r="AD41" s="47"/>
      <c r="AE41" s="47">
        <f>SUM(AE10:AE40)</f>
        <v>137719.29600000023</v>
      </c>
      <c r="AF41" s="47">
        <f>SUM(AF10:AF40)</f>
        <v>153334.75750000018</v>
      </c>
      <c r="AG41" s="47">
        <f>SUM(AG10:AG40)</f>
        <v>134934.58660000016</v>
      </c>
      <c r="AI41" s="45" t="s">
        <v>3</v>
      </c>
      <c r="AJ41" s="45"/>
      <c r="AK41" s="46">
        <f>SUM(AK10:AK40)</f>
        <v>915387.53600000008</v>
      </c>
      <c r="AL41" s="46">
        <f>SUM(AL10:AL40)</f>
        <v>891785.15300000005</v>
      </c>
      <c r="AM41" s="47">
        <f>SUM(AM10:AM40)</f>
        <v>970295.04000000237</v>
      </c>
      <c r="AN41" s="47">
        <f>SUM(AN10:AN40)</f>
        <v>158400.00000000032</v>
      </c>
      <c r="AO41" s="47"/>
      <c r="AP41" s="47">
        <f>SUM(AP10:AP40)</f>
        <v>137719.29600000023</v>
      </c>
      <c r="AQ41" s="47">
        <f>SUM(AQ10:AQ40)</f>
        <v>151420.59750000015</v>
      </c>
      <c r="AR41" s="47">
        <f>SUM(AR10:AR40)</f>
        <v>133250.1258000001</v>
      </c>
      <c r="AT41" s="45" t="s">
        <v>3</v>
      </c>
      <c r="AU41" s="45"/>
      <c r="AV41" s="46">
        <f>SUM(AV10:AV40)</f>
        <v>899841.18300000019</v>
      </c>
      <c r="AW41" s="46">
        <f>SUM(AW10:AW40)</f>
        <v>898245.15300000005</v>
      </c>
      <c r="AX41" s="47">
        <f>SUM(AX10:AX40)</f>
        <v>970295.04000000237</v>
      </c>
      <c r="AY41" s="47">
        <f>SUM(AY10:AY40)</f>
        <v>163680.00000000032</v>
      </c>
      <c r="AZ41" s="47"/>
      <c r="BA41" s="47">
        <f>SUM(BA10:BA40)</f>
        <v>142309.93920000026</v>
      </c>
      <c r="BB41" s="47">
        <f>SUM(BB10:BB40)</f>
        <v>150771.78000000009</v>
      </c>
      <c r="BC41" s="47">
        <f>SUM(BC10:BC40)</f>
        <v>132679.16640000002</v>
      </c>
      <c r="BE41" s="45" t="s">
        <v>3</v>
      </c>
      <c r="BF41" s="45"/>
      <c r="BG41" s="46">
        <f>SUM(BG10:BG40)</f>
        <v>801466.64800000016</v>
      </c>
      <c r="BH41" s="46">
        <f>SUM(BH10:BH40)</f>
        <v>802002.31700000004</v>
      </c>
      <c r="BI41" s="47">
        <f>SUM(BI10:BI40)</f>
        <v>938995.20000000228</v>
      </c>
      <c r="BJ41" s="47">
        <f>SUM(BJ10:BJ40)</f>
        <v>154334.57000000033</v>
      </c>
      <c r="BK41" s="47"/>
      <c r="BL41" s="47">
        <f>SUM(BL10:BL40)</f>
        <v>134184.6485408002</v>
      </c>
      <c r="BM41" s="47">
        <f>SUM(BM10:BM40)</f>
        <v>131476.63500000015</v>
      </c>
      <c r="BN41" s="47">
        <f>SUM(BN10:BN40)</f>
        <v>115699.43880000012</v>
      </c>
      <c r="BP41" s="45" t="s">
        <v>3</v>
      </c>
      <c r="BQ41" s="45"/>
      <c r="BR41" s="46">
        <f>SUM(BR10:BR40)</f>
        <v>642254.34699999995</v>
      </c>
      <c r="BS41" s="46">
        <f>SUM(BS10:BS40)</f>
        <v>635064.06299999997</v>
      </c>
      <c r="BT41" s="47">
        <f>SUM(BT10:BT40)</f>
        <v>970295.04000000237</v>
      </c>
      <c r="BU41" s="47">
        <f>SUM(BU10:BU40)</f>
        <v>163680.00000000032</v>
      </c>
      <c r="BV41" s="47"/>
      <c r="BW41" s="47">
        <f>SUM(BW10:BW40)</f>
        <v>142309.93920000026</v>
      </c>
      <c r="BX41" s="47">
        <f>SUM(BX10:BX40)</f>
        <v>107752.1875</v>
      </c>
      <c r="BY41" s="47">
        <f>SUM(BY10:BY40)</f>
        <v>94821.925000000017</v>
      </c>
      <c r="CA41" s="45" t="s">
        <v>3</v>
      </c>
      <c r="CB41" s="45"/>
      <c r="CC41" s="46">
        <f>SUM(CC10:CC40)</f>
        <v>301430.87699999998</v>
      </c>
      <c r="CD41" s="46">
        <f>SUM(CD10:CD40)</f>
        <v>295836.21500000008</v>
      </c>
      <c r="CE41" s="47">
        <f>SUM(CE10:CE40)</f>
        <v>938995.20000000228</v>
      </c>
      <c r="CF41" s="47">
        <f>SUM(CF10:CF40)</f>
        <v>158400.00000000032</v>
      </c>
      <c r="CG41" s="47"/>
      <c r="CH41" s="47">
        <f>SUM(CH10:CH40)</f>
        <v>137719.29600000023</v>
      </c>
      <c r="CI41" s="47">
        <f>SUM(CI10:CI40)</f>
        <v>49773.25499999999</v>
      </c>
      <c r="CJ41" s="47">
        <f>SUM(CJ10:CJ40)</f>
        <v>43800.464399999997</v>
      </c>
      <c r="CL41" s="45" t="s">
        <v>3</v>
      </c>
      <c r="CM41" s="45"/>
      <c r="CN41" s="46">
        <f>SUM(CN10:CN40)</f>
        <v>213683.58300000001</v>
      </c>
      <c r="CO41" s="46">
        <f>SUM(CO10:CO40)</f>
        <v>208617.96100000004</v>
      </c>
      <c r="CP41" s="47">
        <f>SUM(CP10:CP40)</f>
        <v>808579.20000000182</v>
      </c>
      <c r="CQ41" s="47">
        <f>SUM(CQ10:CQ40)</f>
        <v>136400.00000000032</v>
      </c>
      <c r="CR41" s="47"/>
      <c r="CS41" s="47">
        <f>SUM(CS10:CS40)</f>
        <v>118591.61600000021</v>
      </c>
      <c r="CT41" s="47">
        <f>SUM(CT10:CT40)</f>
        <v>35686.5075</v>
      </c>
      <c r="CU41" s="47">
        <f>SUM(CU10:CU40)</f>
        <v>31404.126600000003</v>
      </c>
      <c r="CW41" s="45" t="s">
        <v>3</v>
      </c>
      <c r="CX41" s="45"/>
      <c r="CY41" s="46">
        <f>SUM(CY10:CY40)</f>
        <v>170201.28100000002</v>
      </c>
      <c r="CZ41" s="46">
        <f>SUM(CZ10:CZ40)</f>
        <v>166241.30500000005</v>
      </c>
      <c r="DA41" s="47">
        <f>SUM(DA10:DA40)</f>
        <v>808579.20000000182</v>
      </c>
      <c r="DB41" s="47">
        <f>SUM(DB10:DB40)</f>
        <v>136400.00000000032</v>
      </c>
      <c r="DC41" s="47"/>
      <c r="DD41" s="47">
        <f>SUM(DD10:DD40)</f>
        <v>118591.61600000021</v>
      </c>
      <c r="DE41" s="47">
        <f>SUM(DE10:DE40)</f>
        <v>28435.984999999993</v>
      </c>
      <c r="DF41" s="47">
        <f>SUM(DF10:DF40)</f>
        <v>25023.666799999999</v>
      </c>
      <c r="DH41" s="45" t="s">
        <v>3</v>
      </c>
      <c r="DI41" s="45"/>
      <c r="DJ41" s="46">
        <f>SUM(DJ10:DJ40)</f>
        <v>129855.74300000005</v>
      </c>
      <c r="DK41" s="46">
        <f>SUM(DK10:DK40)</f>
        <v>126344.65300000001</v>
      </c>
      <c r="DL41" s="47">
        <f>SUM(DL10:DL40)</f>
        <v>845095.68000000203</v>
      </c>
      <c r="DM41" s="47">
        <f>SUM(DM10:DM40)</f>
        <v>142560.00000000032</v>
      </c>
      <c r="DN41" s="47"/>
      <c r="DO41" s="47">
        <f>SUM(DO10:DO40)</f>
        <v>123947.36640000019</v>
      </c>
      <c r="DP41" s="47">
        <f>SUM(DP10:DP40)</f>
        <v>21615.040000000001</v>
      </c>
      <c r="DQ41" s="47">
        <f>SUM(DQ10:DQ40)</f>
        <v>19021.235200000003</v>
      </c>
      <c r="DS41" s="45" t="s">
        <v>3</v>
      </c>
      <c r="DT41" s="45"/>
      <c r="DU41" s="46">
        <f>SUM(DU10:DU40)</f>
        <v>169380.587</v>
      </c>
      <c r="DV41" s="46">
        <f>SUM(DV10:DV40)</f>
        <v>162044.79399999999</v>
      </c>
      <c r="DW41" s="47">
        <f>SUM(DW10:DW40)</f>
        <v>970295.04000000237</v>
      </c>
      <c r="DX41" s="47">
        <f>SUM(DX10:DX40)</f>
        <v>163680.00000000032</v>
      </c>
      <c r="DY41" s="47"/>
      <c r="DZ41" s="47">
        <f>SUM(DZ10:DZ40)</f>
        <v>142309.93920000026</v>
      </c>
      <c r="EA41" s="47">
        <f>SUM(EA10:EA40)</f>
        <v>27286.670000000006</v>
      </c>
      <c r="EB41" s="47">
        <f>SUM(EB10:EB40)</f>
        <v>24012.2696</v>
      </c>
    </row>
    <row r="42" spans="2:138" s="15" customFormat="1" ht="13.5" thickBot="1" x14ac:dyDescent="0.25">
      <c r="B42" s="22" t="s">
        <v>11</v>
      </c>
      <c r="M42" s="22" t="s">
        <v>11</v>
      </c>
      <c r="X42" s="22" t="s">
        <v>11</v>
      </c>
      <c r="AI42" s="22" t="s">
        <v>11</v>
      </c>
      <c r="AT42" s="22" t="s">
        <v>11</v>
      </c>
      <c r="BE42" s="22" t="s">
        <v>11</v>
      </c>
      <c r="BO42" s="22"/>
      <c r="BP42" s="22" t="s">
        <v>11</v>
      </c>
      <c r="CA42" s="22" t="s">
        <v>11</v>
      </c>
      <c r="CL42" s="22" t="s">
        <v>11</v>
      </c>
      <c r="CW42" s="22" t="s">
        <v>11</v>
      </c>
      <c r="DH42" s="22" t="s">
        <v>11</v>
      </c>
      <c r="DS42" s="22" t="s">
        <v>11</v>
      </c>
    </row>
    <row r="43" spans="2:138" s="15" customFormat="1" ht="15.95" customHeight="1" thickBot="1" x14ac:dyDescent="0.25">
      <c r="B43" s="22" t="s">
        <v>10</v>
      </c>
      <c r="F43" s="22"/>
      <c r="M43" s="22" t="s">
        <v>10</v>
      </c>
      <c r="Q43" s="22"/>
      <c r="X43" s="22" t="s">
        <v>10</v>
      </c>
      <c r="AB43" s="22"/>
      <c r="AI43" s="22" t="s">
        <v>10</v>
      </c>
      <c r="AM43" s="22"/>
      <c r="AS43" s="23"/>
      <c r="AT43" s="22" t="s">
        <v>10</v>
      </c>
      <c r="AX43" s="22"/>
      <c r="BE43" s="22" t="s">
        <v>10</v>
      </c>
      <c r="BI43" s="22"/>
      <c r="BO43" s="22"/>
      <c r="BP43" s="22" t="s">
        <v>10</v>
      </c>
      <c r="BT43" s="22"/>
      <c r="CA43" s="22" t="s">
        <v>10</v>
      </c>
      <c r="CE43" s="22"/>
      <c r="CL43" s="22" t="s">
        <v>10</v>
      </c>
      <c r="CP43" s="22"/>
      <c r="CW43" s="22" t="s">
        <v>10</v>
      </c>
      <c r="DA43" s="22"/>
      <c r="DH43" s="22" t="s">
        <v>10</v>
      </c>
      <c r="DL43" s="22"/>
      <c r="DS43" s="22" t="s">
        <v>10</v>
      </c>
      <c r="DW43" s="22"/>
      <c r="ED43" s="23"/>
      <c r="EE43" s="49"/>
      <c r="EF43" s="49"/>
      <c r="EG43" s="49"/>
      <c r="EH43" s="50"/>
    </row>
    <row r="46" spans="2:138" s="15" customFormat="1" x14ac:dyDescent="0.2">
      <c r="F46" s="51"/>
      <c r="G46" s="51"/>
      <c r="H46" s="51"/>
      <c r="I46" s="51"/>
      <c r="J46" s="51"/>
    </row>
    <row r="47" spans="2:138" s="15" customFormat="1" x14ac:dyDescent="0.2">
      <c r="F47" s="5"/>
      <c r="G47" s="5"/>
      <c r="H47" s="5"/>
      <c r="I47" s="5"/>
      <c r="J47" s="5"/>
    </row>
  </sheetData>
  <mergeCells count="24">
    <mergeCell ref="CW3:DF3"/>
    <mergeCell ref="DH3:DQ3"/>
    <mergeCell ref="DS3:EB3"/>
    <mergeCell ref="M5:V5"/>
    <mergeCell ref="X5:AG5"/>
    <mergeCell ref="AI5:AR5"/>
    <mergeCell ref="AT5:BC5"/>
    <mergeCell ref="BE5:BN5"/>
    <mergeCell ref="BP5:BY5"/>
    <mergeCell ref="CA5:CJ5"/>
    <mergeCell ref="CL5:CU5"/>
    <mergeCell ref="CW5:DF5"/>
    <mergeCell ref="DH5:DQ5"/>
    <mergeCell ref="DS5:EB5"/>
    <mergeCell ref="AT3:BC3"/>
    <mergeCell ref="BE3:BN3"/>
    <mergeCell ref="BP3:BY3"/>
    <mergeCell ref="CA3:CJ3"/>
    <mergeCell ref="CL3:CU3"/>
    <mergeCell ref="B5:K5"/>
    <mergeCell ref="M3:V3"/>
    <mergeCell ref="X3:AG3"/>
    <mergeCell ref="AI3:AR3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1" manualBreakCount="11">
    <brk id="12" min="2" max="42" man="1"/>
    <brk id="22" min="2" max="42" man="1"/>
    <brk id="33" min="2" max="42" man="1"/>
    <brk id="44" min="2" max="42" man="1"/>
    <brk id="55" min="2" max="42" man="1"/>
    <brk id="66" min="2" max="42" man="1"/>
    <brk id="77" min="2" max="42" man="1"/>
    <brk id="88" min="2" max="42" man="1"/>
    <brk id="99" min="2" max="42" man="1"/>
    <brk id="110" min="2" max="42" man="1"/>
    <brk id="121" min="2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B47"/>
  <sheetViews>
    <sheetView showGridLines="0" view="pageBreakPreview" zoomScale="90" zoomScaleNormal="100" zoomScaleSheetLayoutView="90" workbookViewId="0">
      <selection activeCell="H17" sqref="H17"/>
    </sheetView>
  </sheetViews>
  <sheetFormatPr defaultColWidth="8.7109375" defaultRowHeight="12.75" x14ac:dyDescent="0.2"/>
  <cols>
    <col min="1" max="1" width="2" style="15" customWidth="1"/>
    <col min="2" max="2" width="6.42578125" style="15" customWidth="1"/>
    <col min="3" max="9" width="16.85546875" style="15" customWidth="1"/>
    <col min="10" max="10" width="16.85546875" style="15" hidden="1" customWidth="1"/>
    <col min="11" max="11" width="16.85546875" style="15" customWidth="1"/>
    <col min="12" max="12" width="2" style="15" customWidth="1"/>
    <col min="13" max="13" width="6.42578125" style="15" customWidth="1"/>
    <col min="14" max="20" width="16.85546875" style="15" customWidth="1"/>
    <col min="21" max="21" width="16.85546875" style="15" hidden="1" customWidth="1"/>
    <col min="22" max="22" width="16.85546875" style="15" customWidth="1"/>
    <col min="23" max="23" width="2" style="15" customWidth="1"/>
    <col min="24" max="24" width="6.42578125" style="15" customWidth="1"/>
    <col min="25" max="31" width="16.85546875" style="15" customWidth="1"/>
    <col min="32" max="32" width="16.85546875" style="15" hidden="1" customWidth="1"/>
    <col min="33" max="33" width="16.85546875" style="15" customWidth="1"/>
    <col min="34" max="34" width="2" style="15" customWidth="1"/>
    <col min="35" max="35" width="6.42578125" style="15" customWidth="1"/>
    <col min="36" max="42" width="16.85546875" style="15" customWidth="1"/>
    <col min="43" max="43" width="16.85546875" style="15" hidden="1" customWidth="1"/>
    <col min="44" max="44" width="16.85546875" style="15" customWidth="1"/>
    <col min="45" max="45" width="2" style="15" customWidth="1"/>
    <col min="46" max="46" width="6.42578125" style="15" customWidth="1"/>
    <col min="47" max="53" width="16.85546875" style="15" customWidth="1"/>
    <col min="54" max="54" width="16.85546875" style="15" hidden="1" customWidth="1"/>
    <col min="55" max="55" width="16.85546875" style="15" customWidth="1"/>
    <col min="56" max="56" width="2" style="15" customWidth="1"/>
    <col min="57" max="57" width="6.42578125" style="15" customWidth="1"/>
    <col min="58" max="64" width="16.85546875" style="15" customWidth="1"/>
    <col min="65" max="65" width="16.85546875" style="15" hidden="1" customWidth="1"/>
    <col min="66" max="66" width="16.85546875" style="15" customWidth="1"/>
    <col min="67" max="67" width="2" style="15" customWidth="1"/>
    <col min="68" max="68" width="6.42578125" style="15" customWidth="1"/>
    <col min="69" max="75" width="16.85546875" style="15" customWidth="1"/>
    <col min="76" max="76" width="16.85546875" style="15" hidden="1" customWidth="1"/>
    <col min="77" max="77" width="16.85546875" style="15" customWidth="1"/>
    <col min="78" max="78" width="2" style="15" customWidth="1"/>
    <col min="79" max="79" width="6.42578125" style="15" customWidth="1"/>
    <col min="80" max="86" width="16.85546875" style="15" customWidth="1"/>
    <col min="87" max="87" width="16.85546875" style="15" hidden="1" customWidth="1"/>
    <col min="88" max="88" width="16.85546875" style="15" customWidth="1"/>
    <col min="89" max="89" width="2" style="15" customWidth="1"/>
    <col min="90" max="90" width="6.42578125" style="15" customWidth="1"/>
    <col min="91" max="97" width="16.85546875" style="15" customWidth="1"/>
    <col min="98" max="98" width="16.85546875" style="15" hidden="1" customWidth="1"/>
    <col min="99" max="99" width="16.85546875" style="15" customWidth="1"/>
    <col min="100" max="100" width="2" style="15" customWidth="1"/>
    <col min="101" max="101" width="6.42578125" style="15" customWidth="1"/>
    <col min="102" max="108" width="16.85546875" style="15" customWidth="1"/>
    <col min="109" max="109" width="16.85546875" style="15" hidden="1" customWidth="1"/>
    <col min="110" max="110" width="16.85546875" style="15" customWidth="1"/>
    <col min="111" max="111" width="2.5703125" style="15" customWidth="1"/>
    <col min="112" max="112" width="6.42578125" style="15" customWidth="1"/>
    <col min="113" max="119" width="16.85546875" style="15" customWidth="1"/>
    <col min="120" max="120" width="16.85546875" style="15" hidden="1" customWidth="1"/>
    <col min="121" max="121" width="16.85546875" style="15" customWidth="1"/>
    <col min="122" max="122" width="2.85546875" style="15" customWidth="1"/>
    <col min="123" max="123" width="6.42578125" style="15" customWidth="1"/>
    <col min="124" max="130" width="16.85546875" style="15" customWidth="1"/>
    <col min="131" max="131" width="16.85546875" style="15" hidden="1" customWidth="1"/>
    <col min="132" max="132" width="16.85546875" style="15" customWidth="1"/>
    <col min="133" max="16384" width="8.7109375" style="15"/>
  </cols>
  <sheetData>
    <row r="3" spans="2:132" s="15" customFormat="1" ht="18.95" customHeight="1" x14ac:dyDescent="0.2">
      <c r="B3" s="24" t="s">
        <v>4</v>
      </c>
      <c r="C3" s="25"/>
      <c r="D3" s="25"/>
      <c r="E3" s="25"/>
      <c r="F3" s="25"/>
      <c r="G3" s="25"/>
      <c r="H3" s="25"/>
      <c r="I3" s="25"/>
      <c r="J3" s="25"/>
      <c r="K3" s="26"/>
      <c r="M3" s="24" t="s">
        <v>4</v>
      </c>
      <c r="N3" s="25"/>
      <c r="O3" s="25"/>
      <c r="P3" s="25"/>
      <c r="Q3" s="25"/>
      <c r="R3" s="25"/>
      <c r="S3" s="25"/>
      <c r="T3" s="25"/>
      <c r="U3" s="25"/>
      <c r="V3" s="26"/>
      <c r="X3" s="24" t="s">
        <v>4</v>
      </c>
      <c r="Y3" s="25"/>
      <c r="Z3" s="25"/>
      <c r="AA3" s="25"/>
      <c r="AB3" s="25"/>
      <c r="AC3" s="25"/>
      <c r="AD3" s="25"/>
      <c r="AE3" s="25"/>
      <c r="AF3" s="25"/>
      <c r="AG3" s="26"/>
      <c r="AI3" s="24" t="s">
        <v>4</v>
      </c>
      <c r="AJ3" s="25"/>
      <c r="AK3" s="25"/>
      <c r="AL3" s="25"/>
      <c r="AM3" s="25"/>
      <c r="AN3" s="25"/>
      <c r="AO3" s="25"/>
      <c r="AP3" s="25"/>
      <c r="AQ3" s="25"/>
      <c r="AR3" s="26"/>
      <c r="AT3" s="24" t="s">
        <v>4</v>
      </c>
      <c r="AU3" s="25"/>
      <c r="AV3" s="25"/>
      <c r="AW3" s="25"/>
      <c r="AX3" s="25"/>
      <c r="AY3" s="25"/>
      <c r="AZ3" s="25"/>
      <c r="BA3" s="25"/>
      <c r="BB3" s="25"/>
      <c r="BC3" s="26"/>
      <c r="BE3" s="24" t="s">
        <v>4</v>
      </c>
      <c r="BF3" s="25"/>
      <c r="BG3" s="25"/>
      <c r="BH3" s="25"/>
      <c r="BI3" s="25"/>
      <c r="BJ3" s="25"/>
      <c r="BK3" s="25"/>
      <c r="BL3" s="25"/>
      <c r="BM3" s="25"/>
      <c r="BN3" s="26"/>
      <c r="BP3" s="24" t="s">
        <v>4</v>
      </c>
      <c r="BQ3" s="25"/>
      <c r="BR3" s="25"/>
      <c r="BS3" s="25"/>
      <c r="BT3" s="25"/>
      <c r="BU3" s="25"/>
      <c r="BV3" s="25"/>
      <c r="BW3" s="25"/>
      <c r="BX3" s="25"/>
      <c r="BY3" s="26"/>
      <c r="CA3" s="24" t="s">
        <v>4</v>
      </c>
      <c r="CB3" s="25"/>
      <c r="CC3" s="25"/>
      <c r="CD3" s="25"/>
      <c r="CE3" s="25"/>
      <c r="CF3" s="25"/>
      <c r="CG3" s="25"/>
      <c r="CH3" s="25"/>
      <c r="CI3" s="25"/>
      <c r="CJ3" s="26"/>
      <c r="CL3" s="24" t="s">
        <v>4</v>
      </c>
      <c r="CM3" s="25"/>
      <c r="CN3" s="25"/>
      <c r="CO3" s="25"/>
      <c r="CP3" s="25"/>
      <c r="CQ3" s="25"/>
      <c r="CR3" s="25"/>
      <c r="CS3" s="25"/>
      <c r="CT3" s="25"/>
      <c r="CU3" s="26"/>
      <c r="CW3" s="24" t="s">
        <v>4</v>
      </c>
      <c r="CX3" s="25"/>
      <c r="CY3" s="25"/>
      <c r="CZ3" s="25"/>
      <c r="DA3" s="25"/>
      <c r="DB3" s="25"/>
      <c r="DC3" s="25"/>
      <c r="DD3" s="25"/>
      <c r="DE3" s="25"/>
      <c r="DF3" s="26"/>
      <c r="DH3" s="24" t="s">
        <v>4</v>
      </c>
      <c r="DI3" s="25"/>
      <c r="DJ3" s="25"/>
      <c r="DK3" s="25"/>
      <c r="DL3" s="25"/>
      <c r="DM3" s="25"/>
      <c r="DN3" s="25"/>
      <c r="DO3" s="25"/>
      <c r="DP3" s="25"/>
      <c r="DQ3" s="26"/>
      <c r="DS3" s="24" t="s">
        <v>4</v>
      </c>
      <c r="DT3" s="25"/>
      <c r="DU3" s="25"/>
      <c r="DV3" s="25"/>
      <c r="DW3" s="25"/>
      <c r="DX3" s="25"/>
      <c r="DY3" s="25"/>
      <c r="DZ3" s="25"/>
      <c r="EA3" s="25"/>
      <c r="EB3" s="26"/>
    </row>
    <row r="4" spans="2:132" s="15" customFormat="1" x14ac:dyDescent="0.2">
      <c r="B4" s="27"/>
      <c r="C4" s="28"/>
      <c r="D4" s="28"/>
      <c r="E4" s="28"/>
      <c r="F4" s="28"/>
      <c r="G4" s="28"/>
      <c r="H4" s="28"/>
      <c r="I4" s="28"/>
      <c r="J4" s="28"/>
      <c r="K4" s="29"/>
      <c r="M4" s="27"/>
      <c r="N4" s="28"/>
      <c r="O4" s="28"/>
      <c r="P4" s="28"/>
      <c r="Q4" s="28"/>
      <c r="R4" s="28"/>
      <c r="S4" s="28"/>
      <c r="T4" s="28"/>
      <c r="U4" s="28"/>
      <c r="V4" s="29"/>
      <c r="X4" s="27"/>
      <c r="Y4" s="28"/>
      <c r="Z4" s="28"/>
      <c r="AA4" s="28"/>
      <c r="AB4" s="28"/>
      <c r="AC4" s="28"/>
      <c r="AD4" s="28"/>
      <c r="AE4" s="28"/>
      <c r="AF4" s="28"/>
      <c r="AG4" s="29"/>
      <c r="AI4" s="27"/>
      <c r="AJ4" s="28"/>
      <c r="AK4" s="28"/>
      <c r="AL4" s="28"/>
      <c r="AM4" s="28"/>
      <c r="AN4" s="28"/>
      <c r="AO4" s="28"/>
      <c r="AP4" s="28"/>
      <c r="AQ4" s="28"/>
      <c r="AR4" s="29"/>
      <c r="AT4" s="27"/>
      <c r="AU4" s="28"/>
      <c r="AV4" s="28"/>
      <c r="AW4" s="28"/>
      <c r="AX4" s="28"/>
      <c r="AY4" s="28"/>
      <c r="AZ4" s="28"/>
      <c r="BA4" s="28"/>
      <c r="BB4" s="28"/>
      <c r="BC4" s="29"/>
      <c r="BE4" s="27"/>
      <c r="BF4" s="28"/>
      <c r="BG4" s="28"/>
      <c r="BH4" s="28"/>
      <c r="BI4" s="28"/>
      <c r="BJ4" s="28"/>
      <c r="BK4" s="28"/>
      <c r="BL4" s="28"/>
      <c r="BM4" s="28"/>
      <c r="BN4" s="29"/>
      <c r="BP4" s="27"/>
      <c r="BQ4" s="28"/>
      <c r="BR4" s="28"/>
      <c r="BS4" s="28"/>
      <c r="BT4" s="28"/>
      <c r="BU4" s="28"/>
      <c r="BV4" s="28"/>
      <c r="BW4" s="28"/>
      <c r="BX4" s="28"/>
      <c r="BY4" s="29"/>
      <c r="CA4" s="27"/>
      <c r="CB4" s="28"/>
      <c r="CC4" s="28"/>
      <c r="CD4" s="28"/>
      <c r="CE4" s="28"/>
      <c r="CF4" s="28"/>
      <c r="CG4" s="28"/>
      <c r="CH4" s="28"/>
      <c r="CI4" s="28"/>
      <c r="CJ4" s="29"/>
      <c r="CL4" s="27"/>
      <c r="CM4" s="28"/>
      <c r="CN4" s="28"/>
      <c r="CO4" s="28"/>
      <c r="CP4" s="28"/>
      <c r="CQ4" s="28"/>
      <c r="CR4" s="28"/>
      <c r="CS4" s="28"/>
      <c r="CT4" s="28"/>
      <c r="CU4" s="29"/>
      <c r="CW4" s="27"/>
      <c r="CX4" s="28"/>
      <c r="CY4" s="28"/>
      <c r="CZ4" s="28"/>
      <c r="DA4" s="28"/>
      <c r="DB4" s="28"/>
      <c r="DC4" s="28"/>
      <c r="DD4" s="28"/>
      <c r="DE4" s="28"/>
      <c r="DF4" s="29"/>
      <c r="DH4" s="27"/>
      <c r="DI4" s="28"/>
      <c r="DJ4" s="28"/>
      <c r="DK4" s="28"/>
      <c r="DL4" s="28"/>
      <c r="DM4" s="28"/>
      <c r="DN4" s="28"/>
      <c r="DO4" s="28"/>
      <c r="DP4" s="28"/>
      <c r="DQ4" s="29"/>
      <c r="DS4" s="27"/>
      <c r="DT4" s="28"/>
      <c r="DU4" s="28"/>
      <c r="DV4" s="28"/>
      <c r="DW4" s="28"/>
      <c r="DX4" s="28"/>
      <c r="DY4" s="28"/>
      <c r="DZ4" s="28"/>
      <c r="EA4" s="28"/>
      <c r="EB4" s="29"/>
    </row>
    <row r="5" spans="2:132" s="28" customFormat="1" ht="25.5" customHeight="1" x14ac:dyDescent="0.25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M5" s="30" t="s">
        <v>5</v>
      </c>
      <c r="N5" s="31"/>
      <c r="O5" s="31"/>
      <c r="P5" s="31"/>
      <c r="Q5" s="31"/>
      <c r="R5" s="31"/>
      <c r="S5" s="31"/>
      <c r="T5" s="31"/>
      <c r="U5" s="31"/>
      <c r="V5" s="32"/>
      <c r="X5" s="30" t="s">
        <v>5</v>
      </c>
      <c r="Y5" s="31"/>
      <c r="Z5" s="31"/>
      <c r="AA5" s="31"/>
      <c r="AB5" s="31"/>
      <c r="AC5" s="31"/>
      <c r="AD5" s="31"/>
      <c r="AE5" s="31"/>
      <c r="AF5" s="31"/>
      <c r="AG5" s="32"/>
      <c r="AI5" s="30" t="s">
        <v>5</v>
      </c>
      <c r="AJ5" s="31"/>
      <c r="AK5" s="31"/>
      <c r="AL5" s="31"/>
      <c r="AM5" s="31"/>
      <c r="AN5" s="31"/>
      <c r="AO5" s="31"/>
      <c r="AP5" s="31"/>
      <c r="AQ5" s="31"/>
      <c r="AR5" s="32"/>
      <c r="AT5" s="30" t="s">
        <v>5</v>
      </c>
      <c r="AU5" s="31"/>
      <c r="AV5" s="31"/>
      <c r="AW5" s="31"/>
      <c r="AX5" s="31"/>
      <c r="AY5" s="31"/>
      <c r="AZ5" s="31"/>
      <c r="BA5" s="31"/>
      <c r="BB5" s="31"/>
      <c r="BC5" s="32"/>
      <c r="BE5" s="30" t="s">
        <v>5</v>
      </c>
      <c r="BF5" s="31"/>
      <c r="BG5" s="31"/>
      <c r="BH5" s="31"/>
      <c r="BI5" s="31"/>
      <c r="BJ5" s="31"/>
      <c r="BK5" s="31"/>
      <c r="BL5" s="31"/>
      <c r="BM5" s="31"/>
      <c r="BN5" s="32"/>
      <c r="BP5" s="30" t="s">
        <v>5</v>
      </c>
      <c r="BQ5" s="31"/>
      <c r="BR5" s="31"/>
      <c r="BS5" s="31"/>
      <c r="BT5" s="31"/>
      <c r="BU5" s="31"/>
      <c r="BV5" s="31"/>
      <c r="BW5" s="31"/>
      <c r="BX5" s="31"/>
      <c r="BY5" s="32"/>
      <c r="CA5" s="30" t="s">
        <v>5</v>
      </c>
      <c r="CB5" s="31"/>
      <c r="CC5" s="31"/>
      <c r="CD5" s="31"/>
      <c r="CE5" s="31"/>
      <c r="CF5" s="31"/>
      <c r="CG5" s="31"/>
      <c r="CH5" s="31"/>
      <c r="CI5" s="31"/>
      <c r="CJ5" s="32"/>
      <c r="CL5" s="30" t="s">
        <v>5</v>
      </c>
      <c r="CM5" s="31"/>
      <c r="CN5" s="31"/>
      <c r="CO5" s="31"/>
      <c r="CP5" s="31"/>
      <c r="CQ5" s="31"/>
      <c r="CR5" s="31"/>
      <c r="CS5" s="31"/>
      <c r="CT5" s="31"/>
      <c r="CU5" s="32"/>
      <c r="CW5" s="30" t="s">
        <v>5</v>
      </c>
      <c r="CX5" s="31"/>
      <c r="CY5" s="31"/>
      <c r="CZ5" s="31"/>
      <c r="DA5" s="31"/>
      <c r="DB5" s="31"/>
      <c r="DC5" s="31"/>
      <c r="DD5" s="31"/>
      <c r="DE5" s="31"/>
      <c r="DF5" s="32"/>
      <c r="DH5" s="30" t="s">
        <v>5</v>
      </c>
      <c r="DI5" s="31"/>
      <c r="DJ5" s="31"/>
      <c r="DK5" s="31"/>
      <c r="DL5" s="31"/>
      <c r="DM5" s="31"/>
      <c r="DN5" s="31"/>
      <c r="DO5" s="31"/>
      <c r="DP5" s="31"/>
      <c r="DQ5" s="32"/>
      <c r="DS5" s="30" t="s">
        <v>5</v>
      </c>
      <c r="DT5" s="31"/>
      <c r="DU5" s="31"/>
      <c r="DV5" s="31"/>
      <c r="DW5" s="31"/>
      <c r="DX5" s="31"/>
      <c r="DY5" s="31"/>
      <c r="DZ5" s="31"/>
      <c r="EA5" s="31"/>
      <c r="EB5" s="32"/>
    </row>
    <row r="6" spans="2:132" s="28" customFormat="1" ht="15.6" customHeight="1" x14ac:dyDescent="0.25">
      <c r="B6" s="33"/>
      <c r="C6" s="34"/>
      <c r="D6" s="34"/>
      <c r="E6" s="34"/>
      <c r="F6" s="34"/>
      <c r="G6" s="34"/>
      <c r="H6" s="34"/>
      <c r="I6" s="34"/>
      <c r="J6" s="34"/>
      <c r="K6" s="35"/>
      <c r="M6" s="33"/>
      <c r="N6" s="34"/>
      <c r="O6" s="34"/>
      <c r="P6" s="34"/>
      <c r="Q6" s="34"/>
      <c r="R6" s="34"/>
      <c r="S6" s="34"/>
      <c r="T6" s="34"/>
      <c r="U6" s="34"/>
      <c r="V6" s="35"/>
      <c r="X6" s="33"/>
      <c r="Y6" s="34"/>
      <c r="Z6" s="34"/>
      <c r="AA6" s="34"/>
      <c r="AB6" s="34"/>
      <c r="AC6" s="34"/>
      <c r="AD6" s="34"/>
      <c r="AE6" s="34"/>
      <c r="AF6" s="34"/>
      <c r="AG6" s="35"/>
      <c r="AI6" s="33"/>
      <c r="AJ6" s="34"/>
      <c r="AK6" s="34"/>
      <c r="AL6" s="34"/>
      <c r="AM6" s="34"/>
      <c r="AN6" s="34"/>
      <c r="AO6" s="34"/>
      <c r="AP6" s="34"/>
      <c r="AQ6" s="34"/>
      <c r="AR6" s="35"/>
      <c r="AT6" s="33"/>
      <c r="AU6" s="34"/>
      <c r="AV6" s="34"/>
      <c r="AW6" s="34"/>
      <c r="AX6" s="34"/>
      <c r="AY6" s="34"/>
      <c r="AZ6" s="34"/>
      <c r="BA6" s="34"/>
      <c r="BB6" s="34"/>
      <c r="BC6" s="35"/>
      <c r="BE6" s="33"/>
      <c r="BF6" s="34"/>
      <c r="BG6" s="34"/>
      <c r="BH6" s="34"/>
      <c r="BI6" s="34"/>
      <c r="BJ6" s="34"/>
      <c r="BK6" s="34"/>
      <c r="BL6" s="34"/>
      <c r="BM6" s="34"/>
      <c r="BN6" s="35"/>
      <c r="BP6" s="33"/>
      <c r="BQ6" s="34"/>
      <c r="BR6" s="34"/>
      <c r="BS6" s="34"/>
      <c r="BT6" s="34"/>
      <c r="BU6" s="34"/>
      <c r="BV6" s="34"/>
      <c r="BW6" s="34"/>
      <c r="BX6" s="34"/>
      <c r="BY6" s="35"/>
      <c r="CA6" s="33"/>
      <c r="CB6" s="34"/>
      <c r="CC6" s="34"/>
      <c r="CD6" s="34"/>
      <c r="CE6" s="34"/>
      <c r="CF6" s="34"/>
      <c r="CG6" s="34"/>
      <c r="CH6" s="34"/>
      <c r="CI6" s="34"/>
      <c r="CJ6" s="35"/>
      <c r="CL6" s="33"/>
      <c r="CM6" s="34"/>
      <c r="CN6" s="34"/>
      <c r="CO6" s="34"/>
      <c r="CP6" s="34"/>
      <c r="CQ6" s="34"/>
      <c r="CR6" s="34"/>
      <c r="CS6" s="34"/>
      <c r="CT6" s="34"/>
      <c r="CU6" s="35"/>
      <c r="CW6" s="33"/>
      <c r="CX6" s="34"/>
      <c r="CY6" s="34"/>
      <c r="CZ6" s="34"/>
      <c r="DA6" s="34"/>
      <c r="DB6" s="34"/>
      <c r="DC6" s="34"/>
      <c r="DD6" s="34"/>
      <c r="DE6" s="34"/>
      <c r="DF6" s="35"/>
      <c r="DH6" s="33"/>
      <c r="DI6" s="34"/>
      <c r="DJ6" s="34"/>
      <c r="DK6" s="34"/>
      <c r="DL6" s="34"/>
      <c r="DM6" s="34"/>
      <c r="DN6" s="34"/>
      <c r="DO6" s="34"/>
      <c r="DP6" s="34"/>
      <c r="DQ6" s="35"/>
      <c r="DS6" s="33"/>
      <c r="DT6" s="34"/>
      <c r="DU6" s="34"/>
      <c r="DV6" s="34"/>
      <c r="DW6" s="34"/>
      <c r="DX6" s="34"/>
      <c r="DY6" s="34"/>
      <c r="DZ6" s="34"/>
      <c r="EA6" s="34"/>
      <c r="EB6" s="35"/>
    </row>
    <row r="7" spans="2:132" s="15" customFormat="1" x14ac:dyDescent="0.2">
      <c r="B7" s="27" t="s">
        <v>0</v>
      </c>
      <c r="C7" s="36"/>
      <c r="D7" s="36"/>
      <c r="E7" s="36"/>
      <c r="F7" s="36"/>
      <c r="G7" s="36"/>
      <c r="H7" s="36"/>
      <c r="I7" s="36"/>
      <c r="J7" s="36"/>
      <c r="K7" s="29"/>
      <c r="M7" s="27" t="s">
        <v>0</v>
      </c>
      <c r="N7" s="36"/>
      <c r="O7" s="36"/>
      <c r="P7" s="36"/>
      <c r="Q7" s="36"/>
      <c r="R7" s="36"/>
      <c r="S7" s="36"/>
      <c r="T7" s="36"/>
      <c r="U7" s="36"/>
      <c r="V7" s="29"/>
      <c r="X7" s="27" t="s">
        <v>0</v>
      </c>
      <c r="Y7" s="36"/>
      <c r="Z7" s="36"/>
      <c r="AA7" s="36"/>
      <c r="AB7" s="36"/>
      <c r="AC7" s="36"/>
      <c r="AD7" s="36"/>
      <c r="AE7" s="36"/>
      <c r="AF7" s="36"/>
      <c r="AG7" s="29"/>
      <c r="AI7" s="27" t="s">
        <v>0</v>
      </c>
      <c r="AJ7" s="36"/>
      <c r="AK7" s="36"/>
      <c r="AL7" s="36"/>
      <c r="AM7" s="36"/>
      <c r="AN7" s="36"/>
      <c r="AO7" s="36"/>
      <c r="AP7" s="36"/>
      <c r="AQ7" s="36"/>
      <c r="AR7" s="29"/>
      <c r="AT7" s="27" t="s">
        <v>0</v>
      </c>
      <c r="AU7" s="36"/>
      <c r="AV7" s="36"/>
      <c r="AW7" s="36"/>
      <c r="AX7" s="36"/>
      <c r="AY7" s="36"/>
      <c r="AZ7" s="36"/>
      <c r="BA7" s="36"/>
      <c r="BB7" s="36"/>
      <c r="BC7" s="29"/>
      <c r="BE7" s="27" t="s">
        <v>0</v>
      </c>
      <c r="BF7" s="36"/>
      <c r="BG7" s="36"/>
      <c r="BH7" s="36"/>
      <c r="BI7" s="36"/>
      <c r="BJ7" s="36"/>
      <c r="BK7" s="36"/>
      <c r="BL7" s="36"/>
      <c r="BM7" s="36"/>
      <c r="BN7" s="29"/>
      <c r="BP7" s="27" t="s">
        <v>0</v>
      </c>
      <c r="BQ7" s="36"/>
      <c r="BR7" s="36"/>
      <c r="BS7" s="36"/>
      <c r="BT7" s="36"/>
      <c r="BU7" s="36"/>
      <c r="BV7" s="36"/>
      <c r="BW7" s="36"/>
      <c r="BX7" s="36"/>
      <c r="BY7" s="29"/>
      <c r="CA7" s="27" t="s">
        <v>0</v>
      </c>
      <c r="CB7" s="36"/>
      <c r="CC7" s="36"/>
      <c r="CD7" s="36"/>
      <c r="CE7" s="36"/>
      <c r="CF7" s="36"/>
      <c r="CG7" s="36"/>
      <c r="CH7" s="36"/>
      <c r="CI7" s="36"/>
      <c r="CJ7" s="29"/>
      <c r="CL7" s="27" t="s">
        <v>0</v>
      </c>
      <c r="CM7" s="36"/>
      <c r="CN7" s="36"/>
      <c r="CO7" s="36"/>
      <c r="CP7" s="36"/>
      <c r="CQ7" s="36"/>
      <c r="CR7" s="36"/>
      <c r="CS7" s="36"/>
      <c r="CT7" s="36"/>
      <c r="CU7" s="29"/>
      <c r="CW7" s="27" t="s">
        <v>0</v>
      </c>
      <c r="CX7" s="36"/>
      <c r="CY7" s="36"/>
      <c r="CZ7" s="36"/>
      <c r="DA7" s="36"/>
      <c r="DB7" s="36"/>
      <c r="DC7" s="36"/>
      <c r="DD7" s="36"/>
      <c r="DE7" s="36"/>
      <c r="DF7" s="29"/>
      <c r="DH7" s="27" t="s">
        <v>0</v>
      </c>
      <c r="DI7" s="36"/>
      <c r="DJ7" s="36"/>
      <c r="DK7" s="36"/>
      <c r="DL7" s="36"/>
      <c r="DM7" s="36"/>
      <c r="DN7" s="36"/>
      <c r="DO7" s="36"/>
      <c r="DP7" s="36"/>
      <c r="DQ7" s="29"/>
      <c r="DS7" s="27" t="s">
        <v>0</v>
      </c>
      <c r="DT7" s="36"/>
      <c r="DU7" s="36"/>
      <c r="DV7" s="36"/>
      <c r="DW7" s="36"/>
      <c r="DX7" s="36"/>
      <c r="DY7" s="36"/>
      <c r="DZ7" s="36"/>
      <c r="EA7" s="36"/>
      <c r="EB7" s="29"/>
    </row>
    <row r="8" spans="2:132" s="15" customFormat="1" ht="14.45" customHeight="1" x14ac:dyDescent="0.2">
      <c r="B8" s="37" t="s">
        <v>1</v>
      </c>
      <c r="C8" s="20"/>
      <c r="D8" s="20"/>
      <c r="E8" s="20"/>
      <c r="F8" s="20"/>
      <c r="G8" s="20"/>
      <c r="H8" s="20"/>
      <c r="I8" s="20"/>
      <c r="J8" s="20"/>
      <c r="K8" s="38"/>
      <c r="M8" s="37" t="s">
        <v>1</v>
      </c>
      <c r="N8" s="20"/>
      <c r="O8" s="20"/>
      <c r="P8" s="20"/>
      <c r="Q8" s="20"/>
      <c r="R8" s="20"/>
      <c r="S8" s="20"/>
      <c r="T8" s="20"/>
      <c r="U8" s="20"/>
      <c r="V8" s="38"/>
      <c r="X8" s="37" t="s">
        <v>1</v>
      </c>
      <c r="Y8" s="20"/>
      <c r="Z8" s="20"/>
      <c r="AA8" s="20"/>
      <c r="AB8" s="20"/>
      <c r="AC8" s="20"/>
      <c r="AD8" s="20"/>
      <c r="AE8" s="20"/>
      <c r="AF8" s="20"/>
      <c r="AG8" s="38"/>
      <c r="AI8" s="37" t="s">
        <v>1</v>
      </c>
      <c r="AJ8" s="20"/>
      <c r="AK8" s="20"/>
      <c r="AL8" s="20"/>
      <c r="AM8" s="20"/>
      <c r="AN8" s="20"/>
      <c r="AO8" s="20"/>
      <c r="AP8" s="20"/>
      <c r="AQ8" s="20"/>
      <c r="AR8" s="38"/>
      <c r="AT8" s="37" t="s">
        <v>1</v>
      </c>
      <c r="AU8" s="20"/>
      <c r="AV8" s="20"/>
      <c r="AW8" s="20"/>
      <c r="AX8" s="20"/>
      <c r="AY8" s="20"/>
      <c r="AZ8" s="20"/>
      <c r="BA8" s="20"/>
      <c r="BB8" s="20"/>
      <c r="BC8" s="38"/>
      <c r="BE8" s="37" t="s">
        <v>1</v>
      </c>
      <c r="BF8" s="20"/>
      <c r="BG8" s="20"/>
      <c r="BH8" s="20"/>
      <c r="BI8" s="20"/>
      <c r="BJ8" s="20"/>
      <c r="BK8" s="20"/>
      <c r="BL8" s="20"/>
      <c r="BM8" s="20"/>
      <c r="BN8" s="38"/>
      <c r="BP8" s="37" t="s">
        <v>1</v>
      </c>
      <c r="BQ8" s="20"/>
      <c r="BR8" s="20"/>
      <c r="BS8" s="20"/>
      <c r="BT8" s="20"/>
      <c r="BU8" s="20"/>
      <c r="BV8" s="20"/>
      <c r="BW8" s="20"/>
      <c r="BX8" s="20"/>
      <c r="BY8" s="38"/>
      <c r="CA8" s="37" t="s">
        <v>1</v>
      </c>
      <c r="CB8" s="20"/>
      <c r="CC8" s="20"/>
      <c r="CD8" s="20"/>
      <c r="CE8" s="20"/>
      <c r="CF8" s="20"/>
      <c r="CG8" s="20"/>
      <c r="CH8" s="20"/>
      <c r="CI8" s="20"/>
      <c r="CJ8" s="38"/>
      <c r="CL8" s="37" t="s">
        <v>1</v>
      </c>
      <c r="CM8" s="20"/>
      <c r="CN8" s="20"/>
      <c r="CO8" s="20"/>
      <c r="CP8" s="20"/>
      <c r="CQ8" s="20"/>
      <c r="CR8" s="20"/>
      <c r="CS8" s="20"/>
      <c r="CT8" s="20"/>
      <c r="CU8" s="38"/>
      <c r="CW8" s="37" t="s">
        <v>1</v>
      </c>
      <c r="CX8" s="20"/>
      <c r="CY8" s="20"/>
      <c r="CZ8" s="20"/>
      <c r="DA8" s="20"/>
      <c r="DB8" s="20"/>
      <c r="DC8" s="20"/>
      <c r="DD8" s="20"/>
      <c r="DE8" s="20"/>
      <c r="DF8" s="38"/>
      <c r="DH8" s="37" t="s">
        <v>1</v>
      </c>
      <c r="DI8" s="20"/>
      <c r="DJ8" s="20"/>
      <c r="DK8" s="20"/>
      <c r="DL8" s="20"/>
      <c r="DM8" s="20"/>
      <c r="DN8" s="20"/>
      <c r="DO8" s="20"/>
      <c r="DP8" s="20"/>
      <c r="DQ8" s="38"/>
      <c r="DS8" s="37" t="s">
        <v>1</v>
      </c>
      <c r="DT8" s="20"/>
      <c r="DU8" s="20"/>
      <c r="DV8" s="20"/>
      <c r="DW8" s="20"/>
      <c r="DX8" s="20"/>
      <c r="DY8" s="20"/>
      <c r="DZ8" s="20"/>
      <c r="EA8" s="20"/>
      <c r="EB8" s="38"/>
    </row>
    <row r="9" spans="2:132" s="21" customFormat="1" ht="76.5" x14ac:dyDescent="0.2"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9</v>
      </c>
      <c r="H9" s="40" t="s">
        <v>19</v>
      </c>
      <c r="I9" s="40" t="s">
        <v>20</v>
      </c>
      <c r="J9" s="41" t="s">
        <v>13</v>
      </c>
      <c r="K9" s="41" t="s">
        <v>22</v>
      </c>
      <c r="M9" s="39" t="s">
        <v>6</v>
      </c>
      <c r="N9" s="39" t="s">
        <v>2</v>
      </c>
      <c r="O9" s="40" t="s">
        <v>17</v>
      </c>
      <c r="P9" s="40" t="s">
        <v>18</v>
      </c>
      <c r="Q9" s="40" t="s">
        <v>7</v>
      </c>
      <c r="R9" s="40" t="s">
        <v>9</v>
      </c>
      <c r="S9" s="40" t="s">
        <v>19</v>
      </c>
      <c r="T9" s="40" t="s">
        <v>20</v>
      </c>
      <c r="U9" s="41" t="s">
        <v>13</v>
      </c>
      <c r="V9" s="41" t="s">
        <v>22</v>
      </c>
      <c r="X9" s="39" t="s">
        <v>6</v>
      </c>
      <c r="Y9" s="39" t="s">
        <v>2</v>
      </c>
      <c r="Z9" s="40" t="s">
        <v>17</v>
      </c>
      <c r="AA9" s="40" t="s">
        <v>18</v>
      </c>
      <c r="AB9" s="40" t="s">
        <v>7</v>
      </c>
      <c r="AC9" s="40" t="s">
        <v>9</v>
      </c>
      <c r="AD9" s="40" t="s">
        <v>19</v>
      </c>
      <c r="AE9" s="40" t="s">
        <v>20</v>
      </c>
      <c r="AF9" s="41" t="s">
        <v>13</v>
      </c>
      <c r="AG9" s="41" t="s">
        <v>22</v>
      </c>
      <c r="AI9" s="39" t="s">
        <v>6</v>
      </c>
      <c r="AJ9" s="39" t="s">
        <v>2</v>
      </c>
      <c r="AK9" s="40" t="s">
        <v>17</v>
      </c>
      <c r="AL9" s="40" t="s">
        <v>18</v>
      </c>
      <c r="AM9" s="40" t="s">
        <v>7</v>
      </c>
      <c r="AN9" s="40" t="s">
        <v>9</v>
      </c>
      <c r="AO9" s="40" t="s">
        <v>19</v>
      </c>
      <c r="AP9" s="40" t="s">
        <v>20</v>
      </c>
      <c r="AQ9" s="41" t="s">
        <v>13</v>
      </c>
      <c r="AR9" s="41" t="s">
        <v>22</v>
      </c>
      <c r="AT9" s="39" t="s">
        <v>6</v>
      </c>
      <c r="AU9" s="39" t="s">
        <v>2</v>
      </c>
      <c r="AV9" s="40" t="s">
        <v>17</v>
      </c>
      <c r="AW9" s="40" t="s">
        <v>18</v>
      </c>
      <c r="AX9" s="40" t="s">
        <v>7</v>
      </c>
      <c r="AY9" s="40" t="s">
        <v>9</v>
      </c>
      <c r="AZ9" s="40" t="s">
        <v>19</v>
      </c>
      <c r="BA9" s="40" t="s">
        <v>20</v>
      </c>
      <c r="BB9" s="41" t="s">
        <v>13</v>
      </c>
      <c r="BC9" s="41" t="s">
        <v>22</v>
      </c>
      <c r="BE9" s="39" t="s">
        <v>6</v>
      </c>
      <c r="BF9" s="39" t="s">
        <v>2</v>
      </c>
      <c r="BG9" s="40" t="s">
        <v>17</v>
      </c>
      <c r="BH9" s="40" t="s">
        <v>18</v>
      </c>
      <c r="BI9" s="40" t="s">
        <v>7</v>
      </c>
      <c r="BJ9" s="40" t="s">
        <v>9</v>
      </c>
      <c r="BK9" s="40" t="s">
        <v>19</v>
      </c>
      <c r="BL9" s="40" t="s">
        <v>20</v>
      </c>
      <c r="BM9" s="41" t="s">
        <v>13</v>
      </c>
      <c r="BN9" s="41" t="s">
        <v>22</v>
      </c>
      <c r="BP9" s="39" t="s">
        <v>6</v>
      </c>
      <c r="BQ9" s="39" t="s">
        <v>2</v>
      </c>
      <c r="BR9" s="40" t="s">
        <v>17</v>
      </c>
      <c r="BS9" s="40" t="s">
        <v>18</v>
      </c>
      <c r="BT9" s="40" t="s">
        <v>7</v>
      </c>
      <c r="BU9" s="40" t="s">
        <v>9</v>
      </c>
      <c r="BV9" s="40" t="s">
        <v>19</v>
      </c>
      <c r="BW9" s="40" t="s">
        <v>20</v>
      </c>
      <c r="BX9" s="41" t="s">
        <v>13</v>
      </c>
      <c r="BY9" s="41" t="s">
        <v>22</v>
      </c>
      <c r="CA9" s="39" t="s">
        <v>6</v>
      </c>
      <c r="CB9" s="39" t="s">
        <v>2</v>
      </c>
      <c r="CC9" s="40" t="s">
        <v>17</v>
      </c>
      <c r="CD9" s="40" t="s">
        <v>18</v>
      </c>
      <c r="CE9" s="40" t="s">
        <v>7</v>
      </c>
      <c r="CF9" s="40" t="s">
        <v>9</v>
      </c>
      <c r="CG9" s="40" t="s">
        <v>19</v>
      </c>
      <c r="CH9" s="40" t="s">
        <v>20</v>
      </c>
      <c r="CI9" s="41" t="s">
        <v>13</v>
      </c>
      <c r="CJ9" s="41" t="s">
        <v>22</v>
      </c>
      <c r="CL9" s="39" t="s">
        <v>6</v>
      </c>
      <c r="CM9" s="39" t="s">
        <v>2</v>
      </c>
      <c r="CN9" s="40" t="s">
        <v>17</v>
      </c>
      <c r="CO9" s="40" t="s">
        <v>18</v>
      </c>
      <c r="CP9" s="40" t="s">
        <v>7</v>
      </c>
      <c r="CQ9" s="40" t="s">
        <v>9</v>
      </c>
      <c r="CR9" s="40" t="s">
        <v>19</v>
      </c>
      <c r="CS9" s="40" t="s">
        <v>20</v>
      </c>
      <c r="CT9" s="41" t="s">
        <v>13</v>
      </c>
      <c r="CU9" s="41" t="s">
        <v>22</v>
      </c>
      <c r="CW9" s="39" t="s">
        <v>6</v>
      </c>
      <c r="CX9" s="39" t="s">
        <v>2</v>
      </c>
      <c r="CY9" s="40" t="s">
        <v>17</v>
      </c>
      <c r="CZ9" s="40" t="s">
        <v>18</v>
      </c>
      <c r="DA9" s="40" t="s">
        <v>7</v>
      </c>
      <c r="DB9" s="40" t="s">
        <v>9</v>
      </c>
      <c r="DC9" s="40" t="s">
        <v>19</v>
      </c>
      <c r="DD9" s="40" t="s">
        <v>20</v>
      </c>
      <c r="DE9" s="41" t="s">
        <v>13</v>
      </c>
      <c r="DF9" s="41" t="s">
        <v>22</v>
      </c>
      <c r="DH9" s="39" t="s">
        <v>6</v>
      </c>
      <c r="DI9" s="39" t="s">
        <v>2</v>
      </c>
      <c r="DJ9" s="40" t="s">
        <v>17</v>
      </c>
      <c r="DK9" s="40" t="s">
        <v>18</v>
      </c>
      <c r="DL9" s="40" t="s">
        <v>7</v>
      </c>
      <c r="DM9" s="40" t="s">
        <v>9</v>
      </c>
      <c r="DN9" s="40" t="s">
        <v>19</v>
      </c>
      <c r="DO9" s="40" t="s">
        <v>20</v>
      </c>
      <c r="DP9" s="41" t="s">
        <v>13</v>
      </c>
      <c r="DQ9" s="41" t="s">
        <v>22</v>
      </c>
      <c r="DS9" s="39" t="s">
        <v>6</v>
      </c>
      <c r="DT9" s="39" t="s">
        <v>2</v>
      </c>
      <c r="DU9" s="40" t="s">
        <v>17</v>
      </c>
      <c r="DV9" s="40" t="s">
        <v>18</v>
      </c>
      <c r="DW9" s="40" t="s">
        <v>7</v>
      </c>
      <c r="DX9" s="40" t="s">
        <v>9</v>
      </c>
      <c r="DY9" s="40" t="s">
        <v>19</v>
      </c>
      <c r="DZ9" s="40" t="s">
        <v>20</v>
      </c>
      <c r="EA9" s="41" t="s">
        <v>13</v>
      </c>
      <c r="EB9" s="41" t="s">
        <v>22</v>
      </c>
    </row>
    <row r="10" spans="2:132" s="15" customFormat="1" ht="15.95" customHeight="1" x14ac:dyDescent="0.2">
      <c r="B10" s="16">
        <v>1</v>
      </c>
      <c r="C10" s="17">
        <v>44287</v>
      </c>
      <c r="D10" s="18">
        <f>VLOOKUP(C10,'Net_Schedule &amp; Net_Actual'!$A$1:$C$2107,2,0)</f>
        <v>14208.75</v>
      </c>
      <c r="E10" s="18">
        <f>VLOOKUP(C10,'Net_Schedule &amp; Net_Actual'!$A$1:$C$2107,3,0)</f>
        <v>14382.982</v>
      </c>
      <c r="F10" s="19">
        <f>[6]Summary!$C4</f>
        <v>31299.840000000062</v>
      </c>
      <c r="G10" s="19">
        <f>F10*200/1185.6</f>
        <v>5280.0000000000109</v>
      </c>
      <c r="H10" s="19">
        <f>G10/24</f>
        <v>220.00000000000045</v>
      </c>
      <c r="I10" s="19">
        <f>G10*(1-1.2%)*(1-12%)</f>
        <v>4590.6432000000095</v>
      </c>
      <c r="J10" s="19">
        <f>[6]Summary!$D4</f>
        <v>1058.7049999999999</v>
      </c>
      <c r="K10" s="52">
        <f>J10*(1-12%)</f>
        <v>931.66039999999998</v>
      </c>
      <c r="M10" s="16">
        <v>1</v>
      </c>
      <c r="N10" s="17">
        <v>44317</v>
      </c>
      <c r="O10" s="18">
        <f>VLOOKUP(N10,'Net_Schedule &amp; Net_Actual'!$A$1:$C$2107,2,0)</f>
        <v>9676.08</v>
      </c>
      <c r="P10" s="18">
        <f>VLOOKUP(N10,'Net_Schedule &amp; Net_Actual'!$A$1:$C$2107,3,0)</f>
        <v>9346.1090000000004</v>
      </c>
      <c r="Q10" s="19">
        <f>[6]Summary!$E4</f>
        <v>31299.840000000062</v>
      </c>
      <c r="R10" s="19">
        <f>Q10*200/1185.6</f>
        <v>5280.0000000000109</v>
      </c>
      <c r="S10" s="19">
        <f>R10/24</f>
        <v>220.00000000000045</v>
      </c>
      <c r="T10" s="19">
        <f>R10*(1-1.2%)*(1-12%)</f>
        <v>4590.6432000000095</v>
      </c>
      <c r="U10" s="19">
        <f>[6]Summary!$F4</f>
        <v>1613.2400000000011</v>
      </c>
      <c r="V10" s="52">
        <f>U10*(1-12%)</f>
        <v>1419.6512000000009</v>
      </c>
      <c r="X10" s="16">
        <v>1</v>
      </c>
      <c r="Y10" s="17">
        <v>44348</v>
      </c>
      <c r="Z10" s="18">
        <f>VLOOKUP(Y10,'Net_Schedule &amp; Net_Actual'!$A$1:$C$2107,2,0)</f>
        <v>30828</v>
      </c>
      <c r="AA10" s="18">
        <f>VLOOKUP(Y10,'Net_Schedule &amp; Net_Actual'!$A$1:$C$2107,3,0)</f>
        <v>30603.054</v>
      </c>
      <c r="AB10" s="19">
        <f>[6]Summary!$G4</f>
        <v>31299.840000000062</v>
      </c>
      <c r="AC10" s="19">
        <f>AB10*200/1185.6</f>
        <v>5280.0000000000109</v>
      </c>
      <c r="AD10" s="19">
        <f>AC10/24</f>
        <v>220.00000000000045</v>
      </c>
      <c r="AE10" s="19">
        <f>AC10*(1-1.2%)*(1-12%)</f>
        <v>4590.6432000000095</v>
      </c>
      <c r="AF10" s="19">
        <f>[6]Summary!$H4</f>
        <v>5137.9200000000073</v>
      </c>
      <c r="AG10" s="52">
        <f>AF10*(1-12%)</f>
        <v>4521.3696000000064</v>
      </c>
      <c r="AI10" s="16">
        <v>1</v>
      </c>
      <c r="AJ10" s="17">
        <v>44378</v>
      </c>
      <c r="AK10" s="18">
        <f>VLOOKUP(AJ10,'Net_Schedule &amp; Net_Actual'!$A$1:$C$2107,2,0)</f>
        <v>30457.08</v>
      </c>
      <c r="AL10" s="18">
        <f>VLOOKUP(AJ10,'Net_Schedule &amp; Net_Actual'!$A$1:$C$2107,3,0)</f>
        <v>30288.945</v>
      </c>
      <c r="AM10" s="19">
        <f>[6]Summary!$I4</f>
        <v>31299.840000000062</v>
      </c>
      <c r="AN10" s="19">
        <f>AM10*200/1185.6</f>
        <v>5280.0000000000109</v>
      </c>
      <c r="AO10" s="19">
        <f>AN10/24</f>
        <v>220.00000000000045</v>
      </c>
      <c r="AP10" s="19">
        <f>AN10*(1-1.2%)*(1-12%)</f>
        <v>4590.6432000000095</v>
      </c>
      <c r="AQ10" s="19">
        <f>[6]Summary!$J4</f>
        <v>5079.4399999999932</v>
      </c>
      <c r="AR10" s="52">
        <f>AQ10*(1-12%)</f>
        <v>4469.9071999999942</v>
      </c>
      <c r="AT10" s="16">
        <v>1</v>
      </c>
      <c r="AU10" s="17">
        <v>44409</v>
      </c>
      <c r="AV10" s="18">
        <f>VLOOKUP(AU10,'Net_Schedule &amp; Net_Actual'!$A$1:$C$2107,2,0)</f>
        <v>29781.8</v>
      </c>
      <c r="AW10" s="18">
        <f>VLOOKUP(AU10,'Net_Schedule &amp; Net_Actual'!$A$1:$C$2107,3,0)</f>
        <v>29649.163</v>
      </c>
      <c r="AX10" s="19">
        <f>[6]Summary!$K4</f>
        <v>31299.840000000062</v>
      </c>
      <c r="AY10" s="19">
        <f>AX10*200/1185.6</f>
        <v>5280.0000000000109</v>
      </c>
      <c r="AZ10" s="19">
        <f>AY10/24</f>
        <v>220.00000000000045</v>
      </c>
      <c r="BA10" s="19">
        <f>AY10*(1-1.2%)*(1-12%)</f>
        <v>4590.6432000000095</v>
      </c>
      <c r="BB10" s="19">
        <f>[6]Summary!$L4</f>
        <v>4963.7050000000063</v>
      </c>
      <c r="BC10" s="52">
        <f>BB10*(1-12%)</f>
        <v>4368.0604000000058</v>
      </c>
      <c r="BE10" s="16">
        <v>1</v>
      </c>
      <c r="BF10" s="17">
        <v>44440</v>
      </c>
      <c r="BG10" s="18">
        <f>VLOOKUP(BF10,'Net_Schedule &amp; Net_Actual'!$A$1:$C$2107,2,0)</f>
        <v>31294.685000000001</v>
      </c>
      <c r="BH10" s="18">
        <f>VLOOKUP(BF10,'Net_Schedule &amp; Net_Actual'!$A$1:$C$2107,3,0)</f>
        <v>31196.871999999999</v>
      </c>
      <c r="BI10" s="19">
        <f>[6]Summary!$M4</f>
        <v>31299.840000000062</v>
      </c>
      <c r="BJ10" s="19">
        <f>BI10*200/1185.6</f>
        <v>5280.0000000000109</v>
      </c>
      <c r="BK10" s="19">
        <f>BJ10/24</f>
        <v>220.00000000000045</v>
      </c>
      <c r="BL10" s="19">
        <f>BJ10*(1-1.2%)*(1-12%)</f>
        <v>4590.6432000000095</v>
      </c>
      <c r="BM10" s="19">
        <f>[6]Summary!$N4</f>
        <v>5215.9200000000083</v>
      </c>
      <c r="BN10" s="52">
        <f>BM10*(1-12%)</f>
        <v>4590.0096000000076</v>
      </c>
      <c r="BP10" s="16">
        <v>1</v>
      </c>
      <c r="BQ10" s="17">
        <v>44470</v>
      </c>
      <c r="BR10" s="18">
        <f>VLOOKUP(BQ10,'Net_Schedule &amp; Net_Actual'!$A$1:$C$2107,2,0)</f>
        <v>22100.799999999999</v>
      </c>
      <c r="BS10" s="18">
        <f>VLOOKUP(BQ10,'Net_Schedule &amp; Net_Actual'!$A$1:$C$2107,3,0)</f>
        <v>21865.309000000001</v>
      </c>
      <c r="BT10" s="19">
        <f>[6]Summary!$O4</f>
        <v>31299.840000000062</v>
      </c>
      <c r="BU10" s="19">
        <f>BT10*200/1185.6</f>
        <v>5280.0000000000109</v>
      </c>
      <c r="BV10" s="19">
        <f>BU10/24</f>
        <v>220.00000000000045</v>
      </c>
      <c r="BW10" s="19">
        <f>BU10*(1-1.2%)*(1-12%)</f>
        <v>4590.6432000000095</v>
      </c>
      <c r="BX10" s="19">
        <f>[6]Summary!$P4</f>
        <v>3879.430000000008</v>
      </c>
      <c r="BY10" s="52">
        <f>BX10*(1-12%)</f>
        <v>3413.8984000000069</v>
      </c>
      <c r="CA10" s="16">
        <v>1</v>
      </c>
      <c r="CB10" s="17">
        <v>44501</v>
      </c>
      <c r="CC10" s="18">
        <f>VLOOKUP(CB10,'Net_Schedule &amp; Net_Actual'!$A$1:$C$2107,2,0)</f>
        <v>14380.805</v>
      </c>
      <c r="CD10" s="18">
        <f>VLOOKUP(CB10,'Net_Schedule &amp; Net_Actual'!$A$1:$C$2107,3,0)</f>
        <v>14092.145</v>
      </c>
      <c r="CE10" s="19">
        <f>[6]Summary!$Q4</f>
        <v>31299.840000000062</v>
      </c>
      <c r="CF10" s="19">
        <f>CE10*200/1185.6</f>
        <v>5280.0000000000109</v>
      </c>
      <c r="CG10" s="19">
        <f>CF10/24</f>
        <v>220.00000000000045</v>
      </c>
      <c r="CH10" s="19">
        <f>CF10*(1-1.2%)*(1-12%)</f>
        <v>4590.6432000000095</v>
      </c>
      <c r="CI10" s="19">
        <f>[6]Summary!$R4</f>
        <v>2499.5349999999994</v>
      </c>
      <c r="CJ10" s="52">
        <f>CI10*(1-12%)</f>
        <v>2199.5907999999995</v>
      </c>
      <c r="CL10" s="16">
        <v>1</v>
      </c>
      <c r="CM10" s="17">
        <v>44531</v>
      </c>
      <c r="CN10" s="18">
        <f>VLOOKUP(CM10,'Net_Schedule &amp; Net_Actual'!$A$1:$C$2107,2,0)</f>
        <v>9338.85</v>
      </c>
      <c r="CO10" s="18">
        <f>VLOOKUP(CM10,'Net_Schedule &amp; Net_Actual'!$A$1:$C$2107,3,0)</f>
        <v>9342.6180000000004</v>
      </c>
      <c r="CP10" s="19">
        <f>[6]Summary!$S4</f>
        <v>31299.840000000062</v>
      </c>
      <c r="CQ10" s="19">
        <f>CP10*200/1185.6</f>
        <v>5280.0000000000109</v>
      </c>
      <c r="CR10" s="19">
        <f>CQ10/24</f>
        <v>220.00000000000045</v>
      </c>
      <c r="CS10" s="19">
        <f>CQ10*(1-1.2%)*(1-12%)</f>
        <v>4590.6432000000095</v>
      </c>
      <c r="CT10" s="19">
        <f>[6]Summary!$T4</f>
        <v>1556.4375000000002</v>
      </c>
      <c r="CU10" s="52">
        <f>CT10*(1-12%)</f>
        <v>1369.6650000000002</v>
      </c>
      <c r="CW10" s="16">
        <v>1</v>
      </c>
      <c r="CX10" s="17">
        <v>44562</v>
      </c>
      <c r="CY10" s="18">
        <f>VLOOKUP(CX10,'Net_Schedule &amp; Net_Actual'!$A$1:$C$2107,2,0)</f>
        <v>6497</v>
      </c>
      <c r="CZ10" s="18">
        <f>VLOOKUP(CX10,'Net_Schedule &amp; Net_Actual'!$A$1:$C$2107,3,0)</f>
        <v>6480.8</v>
      </c>
      <c r="DA10" s="19">
        <f>[6]Summary!$U4</f>
        <v>31299.840000000062</v>
      </c>
      <c r="DB10" s="19">
        <f>DA10*200/1185.6</f>
        <v>5280.0000000000109</v>
      </c>
      <c r="DC10" s="19">
        <f>DB10/24</f>
        <v>220.00000000000045</v>
      </c>
      <c r="DD10" s="19">
        <f>DB10*(1-1.2%)*(1-12%)</f>
        <v>4590.6432000000095</v>
      </c>
      <c r="DE10" s="19">
        <f>[6]Summary!$V4</f>
        <v>1082.8399999999999</v>
      </c>
      <c r="DF10" s="52">
        <f>DE10*(1-12%)</f>
        <v>952.89919999999995</v>
      </c>
      <c r="DH10" s="16">
        <v>1</v>
      </c>
      <c r="DI10" s="17">
        <v>44593</v>
      </c>
      <c r="DJ10" s="18">
        <f>VLOOKUP(DI10,'Net_Schedule &amp; Net_Actual'!$A$1:$C$2107,2,0)</f>
        <v>5184</v>
      </c>
      <c r="DK10" s="18">
        <f>VLOOKUP(DI10,'Net_Schedule &amp; Net_Actual'!$A$1:$C$2107,3,0)</f>
        <v>5156.7269999999999</v>
      </c>
      <c r="DL10" s="19">
        <f>[6]Summary!$W4</f>
        <v>31299.840000000062</v>
      </c>
      <c r="DM10" s="19">
        <f>DL10*200/1185.6</f>
        <v>5280.0000000000109</v>
      </c>
      <c r="DN10" s="19">
        <f>DM10/24</f>
        <v>220.00000000000045</v>
      </c>
      <c r="DO10" s="19">
        <f>DM10*(1-1.2%)*(1-12%)</f>
        <v>4590.6432000000095</v>
      </c>
      <c r="DP10" s="19">
        <f>[6]Summary!$X4</f>
        <v>864.00500000000022</v>
      </c>
      <c r="DQ10" s="52">
        <f>DP10*(1-12%)</f>
        <v>760.3244000000002</v>
      </c>
      <c r="DS10" s="16">
        <v>1</v>
      </c>
      <c r="DT10" s="17">
        <v>44621</v>
      </c>
      <c r="DU10" s="18">
        <f>VLOOKUP(DT10,'Net_Schedule &amp; Net_Actual'!$A$1:$C$2107,2,0)</f>
        <v>5215.25</v>
      </c>
      <c r="DV10" s="18">
        <f>VLOOKUP(DT10,'Net_Schedule &amp; Net_Actual'!$A$1:$C$2107,3,0)</f>
        <v>5089.9639999999999</v>
      </c>
      <c r="DW10" s="19">
        <f>[6]Summary!$Y4</f>
        <v>31299.840000000062</v>
      </c>
      <c r="DX10" s="19">
        <f>DW10*200/1185.6</f>
        <v>5280.0000000000109</v>
      </c>
      <c r="DY10" s="19">
        <f>DX10/24</f>
        <v>220.00000000000045</v>
      </c>
      <c r="DZ10" s="19">
        <f>DX10*(1-1.2%)*(1-12%)</f>
        <v>4590.6432000000095</v>
      </c>
      <c r="EA10" s="19">
        <f>[6]Summary!$Z4</f>
        <v>869.23000000000036</v>
      </c>
      <c r="EB10" s="52">
        <f>EA10*(1-12%)</f>
        <v>764.92240000000027</v>
      </c>
    </row>
    <row r="11" spans="2:132" s="15" customFormat="1" ht="15.95" customHeight="1" x14ac:dyDescent="0.2">
      <c r="B11" s="16">
        <v>2</v>
      </c>
      <c r="C11" s="17">
        <f>C10+1</f>
        <v>44288</v>
      </c>
      <c r="D11" s="18">
        <f>VLOOKUP(C11,'Net_Schedule &amp; Net_Actual'!$A$1:$C$2107,2,0)</f>
        <v>11775.5</v>
      </c>
      <c r="E11" s="18">
        <f>VLOOKUP(C11,'Net_Schedule &amp; Net_Actual'!$A$1:$C$2107,3,0)</f>
        <v>11619.127</v>
      </c>
      <c r="F11" s="19">
        <f>[6]Summary!$C5</f>
        <v>31299.840000000062</v>
      </c>
      <c r="G11" s="19">
        <f t="shared" ref="G11:G40" si="0">F11*200/1185.6</f>
        <v>5280.0000000000109</v>
      </c>
      <c r="H11" s="19">
        <f t="shared" ref="H11:H40" si="1">G11/24</f>
        <v>220.00000000000045</v>
      </c>
      <c r="I11" s="19">
        <f t="shared" ref="I11:I40" si="2">G11*(1-1.2%)*(1-12%)</f>
        <v>4590.6432000000095</v>
      </c>
      <c r="J11" s="19">
        <f>[6]Summary!$D5</f>
        <v>1361.25</v>
      </c>
      <c r="K11" s="52">
        <f t="shared" ref="K11:K40" si="3">J11*(1-12%)</f>
        <v>1197.9000000000001</v>
      </c>
      <c r="M11" s="16">
        <v>2</v>
      </c>
      <c r="N11" s="17">
        <f>N10+1</f>
        <v>44318</v>
      </c>
      <c r="O11" s="18">
        <f>VLOOKUP(N11,'Net_Schedule &amp; Net_Actual'!$A$1:$C$2107,2,0)</f>
        <v>8561.3349999999991</v>
      </c>
      <c r="P11" s="18">
        <f>VLOOKUP(N11,'Net_Schedule &amp; Net_Actual'!$A$1:$C$2107,3,0)</f>
        <v>8144.0730000000003</v>
      </c>
      <c r="Q11" s="19">
        <f>[6]Summary!$E5</f>
        <v>31299.840000000062</v>
      </c>
      <c r="R11" s="19">
        <f t="shared" ref="R11:R40" si="4">Q11*200/1185.6</f>
        <v>5280.0000000000109</v>
      </c>
      <c r="S11" s="19">
        <f t="shared" ref="S11:S40" si="5">R11/24</f>
        <v>220.00000000000045</v>
      </c>
      <c r="T11" s="19">
        <f t="shared" ref="T11:T40" si="6">R11*(1-1.2%)*(1-12%)</f>
        <v>4590.6432000000095</v>
      </c>
      <c r="U11" s="19">
        <f>[6]Summary!$F5</f>
        <v>1548.097500000001</v>
      </c>
      <c r="V11" s="52">
        <f t="shared" ref="V11:V40" si="7">U11*(1-12%)</f>
        <v>1362.325800000001</v>
      </c>
      <c r="X11" s="16">
        <v>2</v>
      </c>
      <c r="Y11" s="17">
        <f>Y10+1</f>
        <v>44349</v>
      </c>
      <c r="Z11" s="18">
        <f>VLOOKUP(Y11,'Net_Schedule &amp; Net_Actual'!$A$1:$C$2107,2,0)</f>
        <v>30828</v>
      </c>
      <c r="AA11" s="18">
        <f>VLOOKUP(Y11,'Net_Schedule &amp; Net_Actual'!$A$1:$C$2107,3,0)</f>
        <v>30647.447</v>
      </c>
      <c r="AB11" s="19">
        <f>[6]Summary!$G5</f>
        <v>31299.840000000062</v>
      </c>
      <c r="AC11" s="19">
        <f t="shared" ref="AC11:AC40" si="8">AB11*200/1185.6</f>
        <v>5280.0000000000109</v>
      </c>
      <c r="AD11" s="19">
        <f t="shared" ref="AD11:AD40" si="9">AC11/24</f>
        <v>220.00000000000045</v>
      </c>
      <c r="AE11" s="19">
        <f t="shared" ref="AE11:AE40" si="10">AC11*(1-1.2%)*(1-12%)</f>
        <v>4590.6432000000095</v>
      </c>
      <c r="AF11" s="19">
        <f>[6]Summary!$H5</f>
        <v>5137.9200000000073</v>
      </c>
      <c r="AG11" s="52">
        <f t="shared" ref="AG11:AG40" si="11">AF11*(1-12%)</f>
        <v>4521.3696000000064</v>
      </c>
      <c r="AI11" s="16">
        <v>2</v>
      </c>
      <c r="AJ11" s="17">
        <f>AJ10+1</f>
        <v>44379</v>
      </c>
      <c r="AK11" s="18">
        <f>VLOOKUP(AJ11,'Net_Schedule &amp; Net_Actual'!$A$1:$C$2107,2,0)</f>
        <v>30464.48</v>
      </c>
      <c r="AL11" s="18">
        <f>VLOOKUP(AJ11,'Net_Schedule &amp; Net_Actual'!$A$1:$C$2107,3,0)</f>
        <v>30200</v>
      </c>
      <c r="AM11" s="19">
        <f>[6]Summary!$I5</f>
        <v>31299.840000000062</v>
      </c>
      <c r="AN11" s="19">
        <f t="shared" ref="AN11:AN40" si="12">AM11*200/1185.6</f>
        <v>5280.0000000000109</v>
      </c>
      <c r="AO11" s="19">
        <f t="shared" ref="AO11:AO40" si="13">AN11/24</f>
        <v>220.00000000000045</v>
      </c>
      <c r="AP11" s="19">
        <f t="shared" ref="AP11:AP40" si="14">AN11*(1-1.2%)*(1-12%)</f>
        <v>4590.6432000000095</v>
      </c>
      <c r="AQ11" s="19">
        <f>[6]Summary!$J5</f>
        <v>5077.3000000000047</v>
      </c>
      <c r="AR11" s="52">
        <f t="shared" ref="AR11:AR40" si="15">AQ11*(1-12%)</f>
        <v>4468.024000000004</v>
      </c>
      <c r="AT11" s="16">
        <v>2</v>
      </c>
      <c r="AU11" s="17">
        <f>AU10+1</f>
        <v>44410</v>
      </c>
      <c r="AV11" s="18">
        <f>VLOOKUP(AU11,'Net_Schedule &amp; Net_Actual'!$A$1:$C$2107,2,0)</f>
        <v>30818.400000000001</v>
      </c>
      <c r="AW11" s="18">
        <f>VLOOKUP(AU11,'Net_Schedule &amp; Net_Actual'!$A$1:$C$2107,3,0)</f>
        <v>30798.544999999998</v>
      </c>
      <c r="AX11" s="19">
        <f>[6]Summary!$K5</f>
        <v>31299.840000000062</v>
      </c>
      <c r="AY11" s="19">
        <f t="shared" ref="AY11:AY40" si="16">AX11*200/1185.6</f>
        <v>5280.0000000000109</v>
      </c>
      <c r="AZ11" s="19">
        <f t="shared" ref="AZ11:AZ40" si="17">AY11/24</f>
        <v>220.00000000000045</v>
      </c>
      <c r="BA11" s="19">
        <f t="shared" ref="BA11:BA40" si="18">AY11*(1-1.2%)*(1-12%)</f>
        <v>4590.6432000000095</v>
      </c>
      <c r="BB11" s="19">
        <f>[6]Summary!$L5</f>
        <v>5136.4800000000077</v>
      </c>
      <c r="BC11" s="52">
        <f t="shared" ref="BC11:BC40" si="19">BB11*(1-12%)</f>
        <v>4520.102400000007</v>
      </c>
      <c r="BE11" s="16">
        <v>2</v>
      </c>
      <c r="BF11" s="17">
        <f>BF10+1</f>
        <v>44441</v>
      </c>
      <c r="BG11" s="18">
        <f>VLOOKUP(BF11,'Net_Schedule &amp; Net_Actual'!$A$1:$C$2107,2,0)</f>
        <v>31261.098000000002</v>
      </c>
      <c r="BH11" s="18">
        <f>VLOOKUP(BF11,'Net_Schedule &amp; Net_Actual'!$A$1:$C$2107,3,0)</f>
        <v>31222.762999999999</v>
      </c>
      <c r="BI11" s="19">
        <f>[6]Summary!$M5</f>
        <v>31299.840000000062</v>
      </c>
      <c r="BJ11" s="19">
        <f t="shared" ref="BJ11:BJ40" si="20">BI11*200/1185.6</f>
        <v>5280.0000000000109</v>
      </c>
      <c r="BK11" s="19">
        <f t="shared" ref="BK11:BK40" si="21">BJ11/24</f>
        <v>220.00000000000045</v>
      </c>
      <c r="BL11" s="19">
        <f t="shared" ref="BL11:BL40" si="22">BJ11*(1-1.2%)*(1-12%)</f>
        <v>4590.6432000000095</v>
      </c>
      <c r="BM11" s="19">
        <f>[6]Summary!$N5</f>
        <v>5215.9200000000083</v>
      </c>
      <c r="BN11" s="52">
        <f t="shared" ref="BN11:BN40" si="23">BM11*(1-12%)</f>
        <v>4590.0096000000076</v>
      </c>
      <c r="BP11" s="16">
        <v>2</v>
      </c>
      <c r="BQ11" s="17">
        <v>44470</v>
      </c>
      <c r="BR11" s="18">
        <f>VLOOKUP(BQ11,'Net_Schedule &amp; Net_Actual'!$A$1:$C$2107,2,0)</f>
        <v>22100.799999999999</v>
      </c>
      <c r="BS11" s="18">
        <f>VLOOKUP(BQ11,'Net_Schedule &amp; Net_Actual'!$A$1:$C$2107,3,0)</f>
        <v>21865.309000000001</v>
      </c>
      <c r="BT11" s="19">
        <f>[6]Summary!$O5</f>
        <v>31299.840000000062</v>
      </c>
      <c r="BU11" s="19">
        <f t="shared" ref="BU11:BU40" si="24">BT11*200/1185.6</f>
        <v>5280.0000000000109</v>
      </c>
      <c r="BV11" s="19">
        <f t="shared" ref="BV11:BV40" si="25">BU11/24</f>
        <v>220.00000000000045</v>
      </c>
      <c r="BW11" s="19">
        <f t="shared" ref="BW11:BW40" si="26">BU11*(1-1.2%)*(1-12%)</f>
        <v>4590.6432000000095</v>
      </c>
      <c r="BX11" s="19">
        <f>[6]Summary!$P5</f>
        <v>3522.6950000000029</v>
      </c>
      <c r="BY11" s="52">
        <f t="shared" ref="BY11:BY40" si="27">BX11*(1-12%)</f>
        <v>3099.9716000000026</v>
      </c>
      <c r="CA11" s="16">
        <v>2</v>
      </c>
      <c r="CB11" s="17">
        <f>CB10+1</f>
        <v>44502</v>
      </c>
      <c r="CC11" s="18">
        <f>VLOOKUP(CB11,'Net_Schedule &amp; Net_Actual'!$A$1:$C$2107,2,0)</f>
        <v>14471.35</v>
      </c>
      <c r="CD11" s="18">
        <f>VLOOKUP(CB11,'Net_Schedule &amp; Net_Actual'!$A$1:$C$2107,3,0)</f>
        <v>13997.308999999999</v>
      </c>
      <c r="CE11" s="19">
        <f>[6]Summary!$Q5</f>
        <v>31299.840000000062</v>
      </c>
      <c r="CF11" s="19">
        <f t="shared" ref="CF11:CF40" si="28">CE11*200/1185.6</f>
        <v>5280.0000000000109</v>
      </c>
      <c r="CG11" s="19">
        <f t="shared" ref="CG11:CG40" si="29">CF11/24</f>
        <v>220.00000000000045</v>
      </c>
      <c r="CH11" s="19">
        <f t="shared" ref="CH11:CH40" si="30">CF11*(1-1.2%)*(1-12%)</f>
        <v>4590.6432000000095</v>
      </c>
      <c r="CI11" s="19">
        <f>[6]Summary!$R5</f>
        <v>2411.8874999999994</v>
      </c>
      <c r="CJ11" s="52">
        <f t="shared" ref="CJ11:CJ40" si="31">CI11*(1-12%)</f>
        <v>2122.4609999999993</v>
      </c>
      <c r="CL11" s="16">
        <v>2</v>
      </c>
      <c r="CM11" s="17">
        <f>CM10+1</f>
        <v>44532</v>
      </c>
      <c r="CN11" s="18">
        <f>VLOOKUP(CM11,'Net_Schedule &amp; Net_Actual'!$A$1:$C$2107,2,0)</f>
        <v>9020.2999999999993</v>
      </c>
      <c r="CO11" s="18">
        <f>VLOOKUP(CM11,'Net_Schedule &amp; Net_Actual'!$A$1:$C$2107,3,0)</f>
        <v>8830.2540000000008</v>
      </c>
      <c r="CP11" s="19">
        <f>[6]Summary!$S5</f>
        <v>31299.840000000062</v>
      </c>
      <c r="CQ11" s="19">
        <f t="shared" ref="CQ11:CQ40" si="32">CP11*200/1185.6</f>
        <v>5280.0000000000109</v>
      </c>
      <c r="CR11" s="19">
        <f t="shared" ref="CR11:CR40" si="33">CQ11/24</f>
        <v>220.00000000000045</v>
      </c>
      <c r="CS11" s="19">
        <f t="shared" ref="CS11:CS40" si="34">CQ11*(1-1.2%)*(1-12%)</f>
        <v>4590.6432000000095</v>
      </c>
      <c r="CT11" s="19">
        <f>[6]Summary!$T5</f>
        <v>1503.345</v>
      </c>
      <c r="CU11" s="52">
        <f t="shared" ref="CU11:CU40" si="35">CT11*(1-12%)</f>
        <v>1322.9436000000001</v>
      </c>
      <c r="CW11" s="16">
        <v>2</v>
      </c>
      <c r="CX11" s="17">
        <f>CX10+1</f>
        <v>44563</v>
      </c>
      <c r="CY11" s="18">
        <f>VLOOKUP(CX11,'Net_Schedule &amp; Net_Actual'!$A$1:$C$2107,2,0)</f>
        <v>6174.9</v>
      </c>
      <c r="CZ11" s="18">
        <f>VLOOKUP(CX11,'Net_Schedule &amp; Net_Actual'!$A$1:$C$2107,3,0)</f>
        <v>6142.1819999999998</v>
      </c>
      <c r="DA11" s="19">
        <f>[6]Summary!$U5</f>
        <v>31299.840000000062</v>
      </c>
      <c r="DB11" s="19">
        <f t="shared" ref="DB11:DB40" si="36">DA11*200/1185.6</f>
        <v>5280.0000000000109</v>
      </c>
      <c r="DC11" s="19">
        <f t="shared" ref="DC11:DC40" si="37">DB11/24</f>
        <v>220.00000000000045</v>
      </c>
      <c r="DD11" s="19">
        <f t="shared" ref="DD11:DD40" si="38">DB11*(1-1.2%)*(1-12%)</f>
        <v>4590.6432000000095</v>
      </c>
      <c r="DE11" s="19">
        <f>[6]Summary!$V5</f>
        <v>1029.155</v>
      </c>
      <c r="DF11" s="52">
        <f t="shared" ref="DF11:DF40" si="39">DE11*(1-12%)</f>
        <v>905.65639999999996</v>
      </c>
      <c r="DH11" s="16">
        <v>2</v>
      </c>
      <c r="DI11" s="17">
        <f>DI10+1</f>
        <v>44594</v>
      </c>
      <c r="DJ11" s="18">
        <f>VLOOKUP(DI11,'Net_Schedule &amp; Net_Actual'!$A$1:$C$2107,2,0)</f>
        <v>5377.75</v>
      </c>
      <c r="DK11" s="18">
        <f>VLOOKUP(DI11,'Net_Schedule &amp; Net_Actual'!$A$1:$C$2107,3,0)</f>
        <v>5336.6540000000005</v>
      </c>
      <c r="DL11" s="19">
        <f>[6]Summary!$W5</f>
        <v>31299.840000000062</v>
      </c>
      <c r="DM11" s="19">
        <f t="shared" ref="DM11:DM40" si="40">DL11*200/1185.6</f>
        <v>5280.0000000000109</v>
      </c>
      <c r="DN11" s="19">
        <f t="shared" ref="DN11:DN40" si="41">DM11/24</f>
        <v>220.00000000000045</v>
      </c>
      <c r="DO11" s="19">
        <f t="shared" ref="DO11:DO40" si="42">DM11*(1-1.2%)*(1-12%)</f>
        <v>4590.6432000000095</v>
      </c>
      <c r="DP11" s="19">
        <f>[6]Summary!$X5</f>
        <v>896.29750000000013</v>
      </c>
      <c r="DQ11" s="52">
        <f t="shared" ref="DQ11:DQ40" si="43">DP11*(1-12%)</f>
        <v>788.74180000000013</v>
      </c>
      <c r="DS11" s="16">
        <v>2</v>
      </c>
      <c r="DT11" s="17">
        <f>DT10+1</f>
        <v>44622</v>
      </c>
      <c r="DU11" s="18">
        <f>VLOOKUP(DT11,'Net_Schedule &amp; Net_Actual'!$A$1:$C$2107,2,0)</f>
        <v>6366.75</v>
      </c>
      <c r="DV11" s="18">
        <f>VLOOKUP(DT11,'Net_Schedule &amp; Net_Actual'!$A$1:$C$2107,3,0)</f>
        <v>6254.9089999999997</v>
      </c>
      <c r="DW11" s="19">
        <f>[6]Summary!$Y5</f>
        <v>31299.840000000062</v>
      </c>
      <c r="DX11" s="19">
        <f t="shared" ref="DX11:DX40" si="44">DW11*200/1185.6</f>
        <v>5280.0000000000109</v>
      </c>
      <c r="DY11" s="19">
        <f t="shared" ref="DY11:DY40" si="45">DX11/24</f>
        <v>220.00000000000045</v>
      </c>
      <c r="DZ11" s="19">
        <f t="shared" ref="DZ11:DZ40" si="46">DX11*(1-1.2%)*(1-12%)</f>
        <v>4590.6432000000095</v>
      </c>
      <c r="EA11" s="19">
        <f>[6]Summary!$Z5</f>
        <v>995.32000000000062</v>
      </c>
      <c r="EB11" s="52">
        <f t="shared" ref="EB11:EB40" si="47">EA11*(1-12%)</f>
        <v>875.8816000000005</v>
      </c>
    </row>
    <row r="12" spans="2:132" s="15" customFormat="1" ht="15.95" customHeight="1" x14ac:dyDescent="0.2">
      <c r="B12" s="16">
        <v>3</v>
      </c>
      <c r="C12" s="17">
        <f t="shared" ref="C12:C39" si="48">C11+1</f>
        <v>44289</v>
      </c>
      <c r="D12" s="18">
        <f>VLOOKUP(C12,'Net_Schedule &amp; Net_Actual'!$A$1:$C$2107,2,0)</f>
        <v>7419.5</v>
      </c>
      <c r="E12" s="18">
        <f>VLOOKUP(C12,'Net_Schedule &amp; Net_Actual'!$A$1:$C$2107,3,0)</f>
        <v>7338.3270000000002</v>
      </c>
      <c r="F12" s="19">
        <f>[6]Summary!$C6</f>
        <v>31299.840000000062</v>
      </c>
      <c r="G12" s="19">
        <f t="shared" si="0"/>
        <v>5280.0000000000109</v>
      </c>
      <c r="H12" s="19">
        <f t="shared" si="1"/>
        <v>220.00000000000045</v>
      </c>
      <c r="I12" s="19">
        <f t="shared" si="2"/>
        <v>4590.6432000000095</v>
      </c>
      <c r="J12" s="19">
        <f>[6]Summary!$D6</f>
        <v>979.96250000000009</v>
      </c>
      <c r="K12" s="52">
        <f t="shared" si="3"/>
        <v>862.36700000000008</v>
      </c>
      <c r="M12" s="16">
        <v>3</v>
      </c>
      <c r="N12" s="17">
        <f t="shared" ref="N12:N40" si="49">N11+1</f>
        <v>44319</v>
      </c>
      <c r="O12" s="18">
        <f>VLOOKUP(N12,'Net_Schedule &amp; Net_Actual'!$A$1:$C$2107,2,0)</f>
        <v>8339.0499999999993</v>
      </c>
      <c r="P12" s="18">
        <f>VLOOKUP(N12,'Net_Schedule &amp; Net_Actual'!$A$1:$C$2107,3,0)</f>
        <v>8114.1090000000004</v>
      </c>
      <c r="Q12" s="19">
        <f>[6]Summary!$E6</f>
        <v>31299.840000000062</v>
      </c>
      <c r="R12" s="19">
        <f t="shared" si="4"/>
        <v>5280.0000000000109</v>
      </c>
      <c r="S12" s="19">
        <f t="shared" si="5"/>
        <v>220.00000000000045</v>
      </c>
      <c r="T12" s="19">
        <f t="shared" si="6"/>
        <v>4590.6432000000095</v>
      </c>
      <c r="U12" s="19">
        <f>[6]Summary!$F6</f>
        <v>1389.8475000000008</v>
      </c>
      <c r="V12" s="52">
        <f t="shared" si="7"/>
        <v>1223.0658000000008</v>
      </c>
      <c r="X12" s="16">
        <v>3</v>
      </c>
      <c r="Y12" s="17">
        <f t="shared" ref="Y12:Y39" si="50">Y11+1</f>
        <v>44350</v>
      </c>
      <c r="Z12" s="18">
        <f>VLOOKUP(Y12,'Net_Schedule &amp; Net_Actual'!$A$1:$C$2107,2,0)</f>
        <v>30827.48</v>
      </c>
      <c r="AA12" s="18">
        <f>VLOOKUP(Y12,'Net_Schedule &amp; Net_Actual'!$A$1:$C$2107,3,0)</f>
        <v>30713.817999999999</v>
      </c>
      <c r="AB12" s="19">
        <f>[6]Summary!$G6</f>
        <v>31299.840000000062</v>
      </c>
      <c r="AC12" s="19">
        <f t="shared" si="8"/>
        <v>5280.0000000000109</v>
      </c>
      <c r="AD12" s="19">
        <f t="shared" si="9"/>
        <v>220.00000000000045</v>
      </c>
      <c r="AE12" s="19">
        <f t="shared" si="10"/>
        <v>4590.6432000000095</v>
      </c>
      <c r="AF12" s="19">
        <f>[6]Summary!$H6</f>
        <v>5137.9200000000073</v>
      </c>
      <c r="AG12" s="52">
        <f t="shared" si="11"/>
        <v>4521.3696000000064</v>
      </c>
      <c r="AI12" s="16">
        <v>3</v>
      </c>
      <c r="AJ12" s="17">
        <f t="shared" ref="AJ12:AJ40" si="51">AJ11+1</f>
        <v>44380</v>
      </c>
      <c r="AK12" s="18">
        <f>VLOOKUP(AJ12,'Net_Schedule &amp; Net_Actual'!$A$1:$C$2107,2,0)</f>
        <v>29968.18</v>
      </c>
      <c r="AL12" s="18">
        <f>VLOOKUP(AJ12,'Net_Schedule &amp; Net_Actual'!$A$1:$C$2107,3,0)</f>
        <v>29736</v>
      </c>
      <c r="AM12" s="19">
        <f>[6]Summary!$I6</f>
        <v>31299.840000000062</v>
      </c>
      <c r="AN12" s="19">
        <f t="shared" si="12"/>
        <v>5280.0000000000109</v>
      </c>
      <c r="AO12" s="19">
        <f t="shared" si="13"/>
        <v>220.00000000000045</v>
      </c>
      <c r="AP12" s="19">
        <f t="shared" si="14"/>
        <v>4590.6432000000095</v>
      </c>
      <c r="AQ12" s="19">
        <f>[6]Summary!$J6</f>
        <v>4994.7599999999929</v>
      </c>
      <c r="AR12" s="52">
        <f t="shared" si="15"/>
        <v>4395.3887999999943</v>
      </c>
      <c r="AT12" s="16">
        <v>3</v>
      </c>
      <c r="AU12" s="17">
        <f t="shared" ref="AU12:AU40" si="52">AU11+1</f>
        <v>44411</v>
      </c>
      <c r="AV12" s="18">
        <f>VLOOKUP(AU12,'Net_Schedule &amp; Net_Actual'!$A$1:$C$2107,2,0)</f>
        <v>30818.400000000001</v>
      </c>
      <c r="AW12" s="18">
        <f>VLOOKUP(AU12,'Net_Schedule &amp; Net_Actual'!$A$1:$C$2107,3,0)</f>
        <v>30750.109</v>
      </c>
      <c r="AX12" s="19">
        <f>[6]Summary!$K6</f>
        <v>31299.840000000062</v>
      </c>
      <c r="AY12" s="19">
        <f t="shared" si="16"/>
        <v>5280.0000000000109</v>
      </c>
      <c r="AZ12" s="19">
        <f t="shared" si="17"/>
        <v>220.00000000000045</v>
      </c>
      <c r="BA12" s="19">
        <f t="shared" si="18"/>
        <v>4590.6432000000095</v>
      </c>
      <c r="BB12" s="19">
        <f>[6]Summary!$L6</f>
        <v>5136.4800000000077</v>
      </c>
      <c r="BC12" s="52">
        <f t="shared" si="19"/>
        <v>4520.102400000007</v>
      </c>
      <c r="BE12" s="16">
        <v>3</v>
      </c>
      <c r="BF12" s="17">
        <f t="shared" ref="BF12:BF39" si="53">BF11+1</f>
        <v>44442</v>
      </c>
      <c r="BG12" s="18">
        <f>VLOOKUP(BF12,'Net_Schedule &amp; Net_Actual'!$A$1:$C$2107,2,0)</f>
        <v>31296</v>
      </c>
      <c r="BH12" s="18">
        <f>VLOOKUP(BF12,'Net_Schedule &amp; Net_Actual'!$A$1:$C$2107,3,0)</f>
        <v>31069.382000000001</v>
      </c>
      <c r="BI12" s="19">
        <f>[6]Summary!$M6</f>
        <v>31299.840000000062</v>
      </c>
      <c r="BJ12" s="19">
        <f t="shared" si="20"/>
        <v>5280.0000000000109</v>
      </c>
      <c r="BK12" s="19">
        <f t="shared" si="21"/>
        <v>220.00000000000045</v>
      </c>
      <c r="BL12" s="19">
        <f t="shared" si="22"/>
        <v>4590.6432000000095</v>
      </c>
      <c r="BM12" s="19">
        <f>[6]Summary!$N6</f>
        <v>5215.9200000000083</v>
      </c>
      <c r="BN12" s="52">
        <f t="shared" si="23"/>
        <v>4590.0096000000076</v>
      </c>
      <c r="BP12" s="16">
        <v>3</v>
      </c>
      <c r="BQ12" s="17">
        <v>44470</v>
      </c>
      <c r="BR12" s="18">
        <f>VLOOKUP(BQ12,'Net_Schedule &amp; Net_Actual'!$A$1:$C$2107,2,0)</f>
        <v>22100.799999999999</v>
      </c>
      <c r="BS12" s="18">
        <f>VLOOKUP(BQ12,'Net_Schedule &amp; Net_Actual'!$A$1:$C$2107,3,0)</f>
        <v>21865.309000000001</v>
      </c>
      <c r="BT12" s="19">
        <f>[6]Summary!$O6</f>
        <v>31299.840000000062</v>
      </c>
      <c r="BU12" s="19">
        <f t="shared" si="24"/>
        <v>5280.0000000000109</v>
      </c>
      <c r="BV12" s="19">
        <f t="shared" si="25"/>
        <v>220.00000000000045</v>
      </c>
      <c r="BW12" s="19">
        <f t="shared" si="26"/>
        <v>4590.6432000000095</v>
      </c>
      <c r="BX12" s="19">
        <f>[6]Summary!$P6</f>
        <v>3539.1250000000032</v>
      </c>
      <c r="BY12" s="52">
        <f t="shared" si="27"/>
        <v>3114.430000000003</v>
      </c>
      <c r="CA12" s="16">
        <v>3</v>
      </c>
      <c r="CB12" s="17">
        <f t="shared" ref="CB12:CB39" si="54">CB11+1</f>
        <v>44503</v>
      </c>
      <c r="CC12" s="18">
        <f>VLOOKUP(CB12,'Net_Schedule &amp; Net_Actual'!$A$1:$C$2107,2,0)</f>
        <v>13759.8</v>
      </c>
      <c r="CD12" s="18">
        <f>VLOOKUP(CB12,'Net_Schedule &amp; Net_Actual'!$A$1:$C$2107,3,0)</f>
        <v>13424.582</v>
      </c>
      <c r="CE12" s="19">
        <f>[6]Summary!$Q6</f>
        <v>31299.840000000062</v>
      </c>
      <c r="CF12" s="19">
        <f t="shared" si="28"/>
        <v>5280.0000000000109</v>
      </c>
      <c r="CG12" s="19">
        <f t="shared" si="29"/>
        <v>220.00000000000045</v>
      </c>
      <c r="CH12" s="19">
        <f t="shared" si="30"/>
        <v>4590.6432000000095</v>
      </c>
      <c r="CI12" s="19">
        <f>[6]Summary!$R6</f>
        <v>2293.2799999999988</v>
      </c>
      <c r="CJ12" s="52">
        <f t="shared" si="31"/>
        <v>2018.086399999999</v>
      </c>
      <c r="CL12" s="16">
        <v>3</v>
      </c>
      <c r="CM12" s="17">
        <f t="shared" ref="CM12:CM40" si="55">CM11+1</f>
        <v>44533</v>
      </c>
      <c r="CN12" s="18">
        <f>VLOOKUP(CM12,'Net_Schedule &amp; Net_Actual'!$A$1:$C$2107,2,0)</f>
        <v>9461.6</v>
      </c>
      <c r="CO12" s="18">
        <f>VLOOKUP(CM12,'Net_Schedule &amp; Net_Actual'!$A$1:$C$2107,3,0)</f>
        <v>9330.2540000000008</v>
      </c>
      <c r="CP12" s="19">
        <f>[6]Summary!$S6</f>
        <v>31299.840000000062</v>
      </c>
      <c r="CQ12" s="19">
        <f t="shared" si="32"/>
        <v>5280.0000000000109</v>
      </c>
      <c r="CR12" s="19">
        <f t="shared" si="33"/>
        <v>220.00000000000045</v>
      </c>
      <c r="CS12" s="19">
        <f t="shared" si="34"/>
        <v>4590.6432000000095</v>
      </c>
      <c r="CT12" s="19">
        <f>[6]Summary!$T6</f>
        <v>1576.895</v>
      </c>
      <c r="CU12" s="52">
        <f t="shared" si="35"/>
        <v>1387.6676</v>
      </c>
      <c r="CW12" s="16">
        <v>3</v>
      </c>
      <c r="CX12" s="17">
        <f t="shared" ref="CX12:CX40" si="56">CX11+1</f>
        <v>44564</v>
      </c>
      <c r="CY12" s="18">
        <f>VLOOKUP(CX12,'Net_Schedule &amp; Net_Actual'!$A$1:$C$2107,2,0)</f>
        <v>5941.4</v>
      </c>
      <c r="CZ12" s="18">
        <f>VLOOKUP(CX12,'Net_Schedule &amp; Net_Actual'!$A$1:$C$2107,3,0)</f>
        <v>5923.2730000000001</v>
      </c>
      <c r="DA12" s="19">
        <f>[6]Summary!$U6</f>
        <v>31299.840000000062</v>
      </c>
      <c r="DB12" s="19">
        <f t="shared" si="36"/>
        <v>5280.0000000000109</v>
      </c>
      <c r="DC12" s="19">
        <f t="shared" si="37"/>
        <v>220.00000000000045</v>
      </c>
      <c r="DD12" s="19">
        <f t="shared" si="38"/>
        <v>4590.6432000000095</v>
      </c>
      <c r="DE12" s="19">
        <f>[6]Summary!$V6</f>
        <v>990.22749999999974</v>
      </c>
      <c r="DF12" s="52">
        <f t="shared" si="39"/>
        <v>871.40019999999981</v>
      </c>
      <c r="DH12" s="16">
        <v>3</v>
      </c>
      <c r="DI12" s="17">
        <f t="shared" ref="DI12:DI37" si="57">DI11+1</f>
        <v>44595</v>
      </c>
      <c r="DJ12" s="18">
        <f>VLOOKUP(DI12,'Net_Schedule &amp; Net_Actual'!$A$1:$C$2107,2,0)</f>
        <v>5153.25</v>
      </c>
      <c r="DK12" s="18">
        <f>VLOOKUP(DI12,'Net_Schedule &amp; Net_Actual'!$A$1:$C$2107,3,0)</f>
        <v>5079.1270000000004</v>
      </c>
      <c r="DL12" s="19">
        <f>[6]Summary!$W6</f>
        <v>31299.840000000062</v>
      </c>
      <c r="DM12" s="19">
        <f t="shared" si="40"/>
        <v>5280.0000000000109</v>
      </c>
      <c r="DN12" s="19">
        <f t="shared" si="41"/>
        <v>220.00000000000045</v>
      </c>
      <c r="DO12" s="19">
        <f t="shared" si="42"/>
        <v>4590.6432000000095</v>
      </c>
      <c r="DP12" s="19">
        <f>[6]Summary!$X6</f>
        <v>858.87750000000017</v>
      </c>
      <c r="DQ12" s="52">
        <f t="shared" si="43"/>
        <v>755.81220000000019</v>
      </c>
      <c r="DS12" s="16">
        <v>3</v>
      </c>
      <c r="DT12" s="17">
        <f t="shared" ref="DT12:DT40" si="58">DT11+1</f>
        <v>44623</v>
      </c>
      <c r="DU12" s="18">
        <f>VLOOKUP(DT12,'Net_Schedule &amp; Net_Actual'!$A$1:$C$2107,2,0)</f>
        <v>5297.375</v>
      </c>
      <c r="DV12" s="18">
        <f>VLOOKUP(DT12,'Net_Schedule &amp; Net_Actual'!$A$1:$C$2107,3,0)</f>
        <v>5240.509</v>
      </c>
      <c r="DW12" s="19">
        <f>[6]Summary!$Y6</f>
        <v>31299.840000000062</v>
      </c>
      <c r="DX12" s="19">
        <f t="shared" si="44"/>
        <v>5280.0000000000109</v>
      </c>
      <c r="DY12" s="19">
        <f t="shared" si="45"/>
        <v>220.00000000000045</v>
      </c>
      <c r="DZ12" s="19">
        <f t="shared" si="46"/>
        <v>4590.6432000000095</v>
      </c>
      <c r="EA12" s="19">
        <f>[6]Summary!$Z6</f>
        <v>792.4075000000006</v>
      </c>
      <c r="EB12" s="52">
        <f t="shared" si="47"/>
        <v>697.31860000000052</v>
      </c>
    </row>
    <row r="13" spans="2:132" s="15" customFormat="1" ht="15.95" customHeight="1" x14ac:dyDescent="0.2">
      <c r="B13" s="16">
        <v>4</v>
      </c>
      <c r="C13" s="17">
        <f t="shared" si="48"/>
        <v>44290</v>
      </c>
      <c r="D13" s="18">
        <f>VLOOKUP(C13,'Net_Schedule &amp; Net_Actual'!$A$1:$C$2107,2,0)</f>
        <v>9127.75</v>
      </c>
      <c r="E13" s="18">
        <f>VLOOKUP(C13,'Net_Schedule &amp; Net_Actual'!$A$1:$C$2107,3,0)</f>
        <v>8970.7630000000008</v>
      </c>
      <c r="F13" s="19">
        <f>[6]Summary!$C7</f>
        <v>31299.840000000062</v>
      </c>
      <c r="G13" s="19">
        <f t="shared" si="0"/>
        <v>5280.0000000000109</v>
      </c>
      <c r="H13" s="19">
        <f t="shared" si="1"/>
        <v>220.00000000000045</v>
      </c>
      <c r="I13" s="19">
        <f t="shared" si="2"/>
        <v>4590.6432000000095</v>
      </c>
      <c r="J13" s="19">
        <f>[6]Summary!$D7</f>
        <v>1390.8025</v>
      </c>
      <c r="K13" s="52">
        <f t="shared" si="3"/>
        <v>1223.9062000000001</v>
      </c>
      <c r="M13" s="16">
        <v>4</v>
      </c>
      <c r="N13" s="17">
        <f t="shared" si="49"/>
        <v>44320</v>
      </c>
      <c r="O13" s="18">
        <f>VLOOKUP(N13,'Net_Schedule &amp; Net_Actual'!$A$1:$C$2107,2,0)</f>
        <v>9189.9025000000001</v>
      </c>
      <c r="P13" s="18">
        <f>VLOOKUP(N13,'Net_Schedule &amp; Net_Actual'!$A$1:$C$2107,3,0)</f>
        <v>8863.5630000000001</v>
      </c>
      <c r="Q13" s="19">
        <f>[6]Summary!$E7</f>
        <v>31299.840000000062</v>
      </c>
      <c r="R13" s="19">
        <f t="shared" si="4"/>
        <v>5280.0000000000109</v>
      </c>
      <c r="S13" s="19">
        <f t="shared" si="5"/>
        <v>220.00000000000045</v>
      </c>
      <c r="T13" s="19">
        <f t="shared" si="6"/>
        <v>4590.6432000000095</v>
      </c>
      <c r="U13" s="19">
        <f>[6]Summary!$F7</f>
        <v>1335.9275000000005</v>
      </c>
      <c r="V13" s="52">
        <f t="shared" si="7"/>
        <v>1175.6162000000004</v>
      </c>
      <c r="X13" s="16">
        <v>4</v>
      </c>
      <c r="Y13" s="17">
        <f t="shared" si="50"/>
        <v>44351</v>
      </c>
      <c r="Z13" s="18">
        <f>VLOOKUP(Y13,'Net_Schedule &amp; Net_Actual'!$A$1:$C$2107,2,0)</f>
        <v>30827.998</v>
      </c>
      <c r="AA13" s="18">
        <f>VLOOKUP(Y13,'Net_Schedule &amp; Net_Actual'!$A$1:$C$2107,3,0)</f>
        <v>30462.909</v>
      </c>
      <c r="AB13" s="19">
        <f>[6]Summary!$G7</f>
        <v>31299.840000000062</v>
      </c>
      <c r="AC13" s="19">
        <f t="shared" si="8"/>
        <v>5280.0000000000109</v>
      </c>
      <c r="AD13" s="19">
        <f t="shared" si="9"/>
        <v>220.00000000000045</v>
      </c>
      <c r="AE13" s="19">
        <f t="shared" si="10"/>
        <v>4590.6432000000095</v>
      </c>
      <c r="AF13" s="19">
        <f>[6]Summary!$H7</f>
        <v>5137.9200000000073</v>
      </c>
      <c r="AG13" s="52">
        <f t="shared" si="11"/>
        <v>4521.3696000000064</v>
      </c>
      <c r="AI13" s="16">
        <v>4</v>
      </c>
      <c r="AJ13" s="17">
        <f t="shared" si="51"/>
        <v>44381</v>
      </c>
      <c r="AK13" s="18">
        <f>VLOOKUP(AJ13,'Net_Schedule &amp; Net_Actual'!$A$1:$C$2107,2,0)</f>
        <v>30463.15</v>
      </c>
      <c r="AL13" s="18">
        <f>VLOOKUP(AJ13,'Net_Schedule &amp; Net_Actual'!$A$1:$C$2107,3,0)</f>
        <v>30257.963</v>
      </c>
      <c r="AM13" s="19">
        <f>[6]Summary!$I7</f>
        <v>31299.840000000062</v>
      </c>
      <c r="AN13" s="19">
        <f t="shared" si="12"/>
        <v>5280.0000000000109</v>
      </c>
      <c r="AO13" s="19">
        <f t="shared" si="13"/>
        <v>220.00000000000045</v>
      </c>
      <c r="AP13" s="19">
        <f t="shared" si="14"/>
        <v>4590.6432000000095</v>
      </c>
      <c r="AQ13" s="19">
        <f>[6]Summary!$J7</f>
        <v>5079.3599999999933</v>
      </c>
      <c r="AR13" s="52">
        <f t="shared" si="15"/>
        <v>4469.8367999999946</v>
      </c>
      <c r="AT13" s="16">
        <v>4</v>
      </c>
      <c r="AU13" s="17">
        <f t="shared" si="52"/>
        <v>44412</v>
      </c>
      <c r="AV13" s="18">
        <f>VLOOKUP(AU13,'Net_Schedule &amp; Net_Actual'!$A$1:$C$2107,2,0)</f>
        <v>30818.400000000001</v>
      </c>
      <c r="AW13" s="18">
        <f>VLOOKUP(AU13,'Net_Schedule &amp; Net_Actual'!$A$1:$C$2107,3,0)</f>
        <v>30703.562999999998</v>
      </c>
      <c r="AX13" s="19">
        <f>[6]Summary!$K7</f>
        <v>31299.840000000062</v>
      </c>
      <c r="AY13" s="19">
        <f t="shared" si="16"/>
        <v>5280.0000000000109</v>
      </c>
      <c r="AZ13" s="19">
        <f t="shared" si="17"/>
        <v>220.00000000000045</v>
      </c>
      <c r="BA13" s="19">
        <f t="shared" si="18"/>
        <v>4590.6432000000095</v>
      </c>
      <c r="BB13" s="19">
        <f>[6]Summary!$L7</f>
        <v>5136.4800000000077</v>
      </c>
      <c r="BC13" s="52">
        <f t="shared" si="19"/>
        <v>4520.102400000007</v>
      </c>
      <c r="BE13" s="16">
        <v>4</v>
      </c>
      <c r="BF13" s="17">
        <f t="shared" si="53"/>
        <v>44443</v>
      </c>
      <c r="BG13" s="18">
        <f>VLOOKUP(BF13,'Net_Schedule &amp; Net_Actual'!$A$1:$C$2107,2,0)</f>
        <v>31296</v>
      </c>
      <c r="BH13" s="18">
        <f>VLOOKUP(BF13,'Net_Schedule &amp; Net_Actual'!$A$1:$C$2107,3,0)</f>
        <v>31133.454000000002</v>
      </c>
      <c r="BI13" s="19">
        <f>[6]Summary!$M7</f>
        <v>31299.840000000062</v>
      </c>
      <c r="BJ13" s="19">
        <f t="shared" si="20"/>
        <v>5280.0000000000109</v>
      </c>
      <c r="BK13" s="19">
        <f t="shared" si="21"/>
        <v>220.00000000000045</v>
      </c>
      <c r="BL13" s="19">
        <f t="shared" si="22"/>
        <v>4590.6432000000095</v>
      </c>
      <c r="BM13" s="19">
        <f>[6]Summary!$N7</f>
        <v>5215.9200000000083</v>
      </c>
      <c r="BN13" s="52">
        <f t="shared" si="23"/>
        <v>4590.0096000000076</v>
      </c>
      <c r="BP13" s="16">
        <v>4</v>
      </c>
      <c r="BQ13" s="17">
        <v>44470</v>
      </c>
      <c r="BR13" s="18">
        <f>VLOOKUP(BQ13,'Net_Schedule &amp; Net_Actual'!$A$1:$C$2107,2,0)</f>
        <v>22100.799999999999</v>
      </c>
      <c r="BS13" s="18">
        <f>VLOOKUP(BQ13,'Net_Schedule &amp; Net_Actual'!$A$1:$C$2107,3,0)</f>
        <v>21865.309000000001</v>
      </c>
      <c r="BT13" s="19">
        <f>[6]Summary!$O7</f>
        <v>31299.840000000062</v>
      </c>
      <c r="BU13" s="19">
        <f t="shared" si="24"/>
        <v>5280.0000000000109</v>
      </c>
      <c r="BV13" s="19">
        <f t="shared" si="25"/>
        <v>220.00000000000045</v>
      </c>
      <c r="BW13" s="19">
        <f t="shared" si="26"/>
        <v>4590.6432000000095</v>
      </c>
      <c r="BX13" s="19">
        <f>[6]Summary!$P7</f>
        <v>3811.3400000000033</v>
      </c>
      <c r="BY13" s="52">
        <f t="shared" si="27"/>
        <v>3353.9792000000029</v>
      </c>
      <c r="CA13" s="16">
        <v>4</v>
      </c>
      <c r="CB13" s="17">
        <f t="shared" si="54"/>
        <v>44504</v>
      </c>
      <c r="CC13" s="18">
        <f>VLOOKUP(CB13,'Net_Schedule &amp; Net_Actual'!$A$1:$C$2107,2,0)</f>
        <v>13379.58</v>
      </c>
      <c r="CD13" s="18">
        <f>VLOOKUP(CB13,'Net_Schedule &amp; Net_Actual'!$A$1:$C$2107,3,0)</f>
        <v>12743.564</v>
      </c>
      <c r="CE13" s="19">
        <f>[6]Summary!$Q7</f>
        <v>31299.840000000062</v>
      </c>
      <c r="CF13" s="19">
        <f t="shared" si="28"/>
        <v>5280.0000000000109</v>
      </c>
      <c r="CG13" s="19">
        <f t="shared" si="29"/>
        <v>220.00000000000045</v>
      </c>
      <c r="CH13" s="19">
        <f t="shared" si="30"/>
        <v>4590.6432000000095</v>
      </c>
      <c r="CI13" s="19">
        <f>[6]Summary!$R7</f>
        <v>2239.3499999999985</v>
      </c>
      <c r="CJ13" s="52">
        <f t="shared" si="31"/>
        <v>1970.6279999999988</v>
      </c>
      <c r="CL13" s="16">
        <v>4</v>
      </c>
      <c r="CM13" s="17">
        <f t="shared" si="55"/>
        <v>44534</v>
      </c>
      <c r="CN13" s="18">
        <f>VLOOKUP(CM13,'Net_Schedule &amp; Net_Actual'!$A$1:$C$2107,2,0)</f>
        <v>9260.7999999999993</v>
      </c>
      <c r="CO13" s="18">
        <f>VLOOKUP(CM13,'Net_Schedule &amp; Net_Actual'!$A$1:$C$2107,3,0)</f>
        <v>9178.5450000000001</v>
      </c>
      <c r="CP13" s="19">
        <f>[6]Summary!$S7</f>
        <v>31299.840000000062</v>
      </c>
      <c r="CQ13" s="19">
        <f t="shared" si="32"/>
        <v>5280.0000000000109</v>
      </c>
      <c r="CR13" s="19">
        <f t="shared" si="33"/>
        <v>220.00000000000045</v>
      </c>
      <c r="CS13" s="19">
        <f t="shared" si="34"/>
        <v>4590.6432000000095</v>
      </c>
      <c r="CT13" s="19">
        <f>[6]Summary!$T7</f>
        <v>1543.4349999999999</v>
      </c>
      <c r="CU13" s="52">
        <f t="shared" si="35"/>
        <v>1358.2228</v>
      </c>
      <c r="CW13" s="16">
        <v>4</v>
      </c>
      <c r="CX13" s="17">
        <f t="shared" si="56"/>
        <v>44565</v>
      </c>
      <c r="CY13" s="18">
        <f>VLOOKUP(CX13,'Net_Schedule &amp; Net_Actual'!$A$1:$C$2107,2,0)</f>
        <v>5875.55</v>
      </c>
      <c r="CZ13" s="18">
        <f>VLOOKUP(CX13,'Net_Schedule &amp; Net_Actual'!$A$1:$C$2107,3,0)</f>
        <v>5879.0540000000001</v>
      </c>
      <c r="DA13" s="19">
        <f>[6]Summary!$U7</f>
        <v>31299.840000000062</v>
      </c>
      <c r="DB13" s="19">
        <f t="shared" si="36"/>
        <v>5280.0000000000109</v>
      </c>
      <c r="DC13" s="19">
        <f t="shared" si="37"/>
        <v>220.00000000000045</v>
      </c>
      <c r="DD13" s="19">
        <f t="shared" si="38"/>
        <v>4590.6432000000095</v>
      </c>
      <c r="DE13" s="19">
        <f>[6]Summary!$V7</f>
        <v>979.24749999999995</v>
      </c>
      <c r="DF13" s="52">
        <f t="shared" si="39"/>
        <v>861.73779999999999</v>
      </c>
      <c r="DH13" s="16">
        <v>4</v>
      </c>
      <c r="DI13" s="17">
        <f t="shared" si="57"/>
        <v>44596</v>
      </c>
      <c r="DJ13" s="18">
        <f>VLOOKUP(DI13,'Net_Schedule &amp; Net_Actual'!$A$1:$C$2107,2,0)</f>
        <v>4692</v>
      </c>
      <c r="DK13" s="18">
        <f>VLOOKUP(DI13,'Net_Schedule &amp; Net_Actual'!$A$1:$C$2107,3,0)</f>
        <v>4512.7269999999999</v>
      </c>
      <c r="DL13" s="19">
        <f>[6]Summary!$W7</f>
        <v>31299.840000000062</v>
      </c>
      <c r="DM13" s="19">
        <f t="shared" si="40"/>
        <v>5280.0000000000109</v>
      </c>
      <c r="DN13" s="19">
        <f t="shared" si="41"/>
        <v>220.00000000000045</v>
      </c>
      <c r="DO13" s="19">
        <f t="shared" si="42"/>
        <v>4590.6432000000095</v>
      </c>
      <c r="DP13" s="19">
        <f>[6]Summary!$X7</f>
        <v>782.01250000000016</v>
      </c>
      <c r="DQ13" s="52">
        <f t="shared" si="43"/>
        <v>688.17100000000016</v>
      </c>
      <c r="DS13" s="16">
        <v>4</v>
      </c>
      <c r="DT13" s="17">
        <f t="shared" si="58"/>
        <v>44624</v>
      </c>
      <c r="DU13" s="18">
        <f>VLOOKUP(DT13,'Net_Schedule &amp; Net_Actual'!$A$1:$C$2107,2,0)</f>
        <v>5561.5</v>
      </c>
      <c r="DV13" s="18">
        <f>VLOOKUP(DT13,'Net_Schedule &amp; Net_Actual'!$A$1:$C$2107,3,0)</f>
        <v>5513.2359999999999</v>
      </c>
      <c r="DW13" s="19">
        <f>[6]Summary!$Y7</f>
        <v>31299.840000000062</v>
      </c>
      <c r="DX13" s="19">
        <f t="shared" si="44"/>
        <v>5280.0000000000109</v>
      </c>
      <c r="DY13" s="19">
        <f t="shared" si="45"/>
        <v>220.00000000000045</v>
      </c>
      <c r="DZ13" s="19">
        <f t="shared" si="46"/>
        <v>4590.6432000000095</v>
      </c>
      <c r="EA13" s="19">
        <f>[6]Summary!$Z7</f>
        <v>818.19750000000056</v>
      </c>
      <c r="EB13" s="52">
        <f t="shared" si="47"/>
        <v>720.01380000000051</v>
      </c>
    </row>
    <row r="14" spans="2:132" s="15" customFormat="1" ht="15.95" customHeight="1" x14ac:dyDescent="0.2">
      <c r="B14" s="16">
        <v>5</v>
      </c>
      <c r="C14" s="17">
        <f t="shared" si="48"/>
        <v>44291</v>
      </c>
      <c r="D14" s="18">
        <f>VLOOKUP(C14,'Net_Schedule &amp; Net_Actual'!$A$1:$C$2107,2,0)</f>
        <v>7797.05</v>
      </c>
      <c r="E14" s="18">
        <f>VLOOKUP(C14,'Net_Schedule &amp; Net_Actual'!$A$1:$C$2107,3,0)</f>
        <v>7782.9089999999997</v>
      </c>
      <c r="F14" s="19">
        <f>[6]Summary!$C8</f>
        <v>31299.840000000062</v>
      </c>
      <c r="G14" s="19">
        <f t="shared" si="0"/>
        <v>5280.0000000000109</v>
      </c>
      <c r="H14" s="19">
        <f t="shared" si="1"/>
        <v>220.00000000000045</v>
      </c>
      <c r="I14" s="19">
        <f t="shared" si="2"/>
        <v>4590.6432000000095</v>
      </c>
      <c r="J14" s="19">
        <f>[6]Summary!$D8</f>
        <v>1035.3400000000001</v>
      </c>
      <c r="K14" s="52">
        <f t="shared" si="3"/>
        <v>911.09920000000011</v>
      </c>
      <c r="M14" s="16">
        <v>5</v>
      </c>
      <c r="N14" s="17">
        <f t="shared" si="49"/>
        <v>44321</v>
      </c>
      <c r="O14" s="18">
        <f>VLOOKUP(N14,'Net_Schedule &amp; Net_Actual'!$A$1:$C$2107,2,0)</f>
        <v>10249.550000000001</v>
      </c>
      <c r="P14" s="18">
        <f>VLOOKUP(N14,'Net_Schedule &amp; Net_Actual'!$A$1:$C$2107,3,0)</f>
        <v>9944.509</v>
      </c>
      <c r="Q14" s="19">
        <f>[6]Summary!$E8</f>
        <v>31299.840000000062</v>
      </c>
      <c r="R14" s="19">
        <f t="shared" si="4"/>
        <v>5280.0000000000109</v>
      </c>
      <c r="S14" s="19">
        <f t="shared" si="5"/>
        <v>220.00000000000045</v>
      </c>
      <c r="T14" s="19">
        <f t="shared" si="6"/>
        <v>4590.6432000000095</v>
      </c>
      <c r="U14" s="19">
        <f>[6]Summary!$F8</f>
        <v>1414.6350000000004</v>
      </c>
      <c r="V14" s="52">
        <f t="shared" si="7"/>
        <v>1244.8788000000004</v>
      </c>
      <c r="X14" s="16">
        <v>5</v>
      </c>
      <c r="Y14" s="17">
        <f t="shared" si="50"/>
        <v>44352</v>
      </c>
      <c r="Z14" s="18">
        <f>VLOOKUP(Y14,'Net_Schedule &amp; Net_Actual'!$A$1:$C$2107,2,0)</f>
        <v>30828</v>
      </c>
      <c r="AA14" s="18">
        <f>VLOOKUP(Y14,'Net_Schedule &amp; Net_Actual'!$A$1:$C$2107,3,0)</f>
        <v>30549.163</v>
      </c>
      <c r="AB14" s="19">
        <f>[6]Summary!$G8</f>
        <v>31299.840000000062</v>
      </c>
      <c r="AC14" s="19">
        <f t="shared" si="8"/>
        <v>5280.0000000000109</v>
      </c>
      <c r="AD14" s="19">
        <f t="shared" si="9"/>
        <v>220.00000000000045</v>
      </c>
      <c r="AE14" s="19">
        <f t="shared" si="10"/>
        <v>4590.6432000000095</v>
      </c>
      <c r="AF14" s="19">
        <f>[6]Summary!$H8</f>
        <v>5137.9200000000073</v>
      </c>
      <c r="AG14" s="52">
        <f t="shared" si="11"/>
        <v>4521.3696000000064</v>
      </c>
      <c r="AI14" s="16">
        <v>5</v>
      </c>
      <c r="AJ14" s="17">
        <f t="shared" si="51"/>
        <v>44382</v>
      </c>
      <c r="AK14" s="18">
        <f>VLOOKUP(AJ14,'Net_Schedule &amp; Net_Actual'!$A$1:$C$2107,2,0)</f>
        <v>29966.78</v>
      </c>
      <c r="AL14" s="18">
        <f>VLOOKUP(AJ14,'Net_Schedule &amp; Net_Actual'!$A$1:$C$2107,3,0)</f>
        <v>29942.981</v>
      </c>
      <c r="AM14" s="19">
        <f>[6]Summary!$I8</f>
        <v>31299.840000000062</v>
      </c>
      <c r="AN14" s="19">
        <f t="shared" si="12"/>
        <v>5280.0000000000109</v>
      </c>
      <c r="AO14" s="19">
        <f t="shared" si="13"/>
        <v>220.00000000000045</v>
      </c>
      <c r="AP14" s="19">
        <f t="shared" si="14"/>
        <v>4590.6432000000095</v>
      </c>
      <c r="AQ14" s="19">
        <f>[6]Summary!$J8</f>
        <v>4994.5350000000089</v>
      </c>
      <c r="AR14" s="52">
        <f t="shared" si="15"/>
        <v>4395.1908000000076</v>
      </c>
      <c r="AT14" s="16">
        <v>5</v>
      </c>
      <c r="AU14" s="17">
        <f t="shared" si="52"/>
        <v>44413</v>
      </c>
      <c r="AV14" s="18">
        <f>VLOOKUP(AU14,'Net_Schedule &amp; Net_Actual'!$A$1:$C$2107,2,0)</f>
        <v>30818.400000000001</v>
      </c>
      <c r="AW14" s="18">
        <f>VLOOKUP(AU14,'Net_Schedule &amp; Net_Actual'!$A$1:$C$2107,3,0)</f>
        <v>30719.054</v>
      </c>
      <c r="AX14" s="19">
        <f>[6]Summary!$K8</f>
        <v>31299.840000000062</v>
      </c>
      <c r="AY14" s="19">
        <f t="shared" si="16"/>
        <v>5280.0000000000109</v>
      </c>
      <c r="AZ14" s="19">
        <f t="shared" si="17"/>
        <v>220.00000000000045</v>
      </c>
      <c r="BA14" s="19">
        <f t="shared" si="18"/>
        <v>4590.6432000000095</v>
      </c>
      <c r="BB14" s="19">
        <f>[6]Summary!$L8</f>
        <v>5136.4800000000077</v>
      </c>
      <c r="BC14" s="52">
        <f t="shared" si="19"/>
        <v>4520.102400000007</v>
      </c>
      <c r="BE14" s="16">
        <v>5</v>
      </c>
      <c r="BF14" s="17">
        <f t="shared" si="53"/>
        <v>44444</v>
      </c>
      <c r="BG14" s="18">
        <f>VLOOKUP(BF14,'Net_Schedule &amp; Net_Actual'!$A$1:$C$2107,2,0)</f>
        <v>31289.05</v>
      </c>
      <c r="BH14" s="18">
        <f>VLOOKUP(BF14,'Net_Schedule &amp; Net_Actual'!$A$1:$C$2107,3,0)</f>
        <v>31156.436000000002</v>
      </c>
      <c r="BI14" s="19">
        <f>[6]Summary!$M8</f>
        <v>31299.840000000062</v>
      </c>
      <c r="BJ14" s="19">
        <f t="shared" si="20"/>
        <v>5280.0000000000109</v>
      </c>
      <c r="BK14" s="19">
        <f t="shared" si="21"/>
        <v>220.00000000000045</v>
      </c>
      <c r="BL14" s="19">
        <f t="shared" si="22"/>
        <v>4590.6432000000095</v>
      </c>
      <c r="BM14" s="19">
        <f>[6]Summary!$N8</f>
        <v>5215.9200000000083</v>
      </c>
      <c r="BN14" s="52">
        <f t="shared" si="23"/>
        <v>4590.0096000000076</v>
      </c>
      <c r="BP14" s="16">
        <v>5</v>
      </c>
      <c r="BQ14" s="17">
        <v>44470</v>
      </c>
      <c r="BR14" s="18">
        <f>VLOOKUP(BQ14,'Net_Schedule &amp; Net_Actual'!$A$1:$C$2107,2,0)</f>
        <v>22100.799999999999</v>
      </c>
      <c r="BS14" s="18">
        <f>VLOOKUP(BQ14,'Net_Schedule &amp; Net_Actual'!$A$1:$C$2107,3,0)</f>
        <v>21865.309000000001</v>
      </c>
      <c r="BT14" s="19">
        <f>[6]Summary!$O8</f>
        <v>31299.840000000062</v>
      </c>
      <c r="BU14" s="19">
        <f t="shared" si="24"/>
        <v>5280.0000000000109</v>
      </c>
      <c r="BV14" s="19">
        <f t="shared" si="25"/>
        <v>220.00000000000045</v>
      </c>
      <c r="BW14" s="19">
        <f t="shared" si="26"/>
        <v>4590.6432000000095</v>
      </c>
      <c r="BX14" s="19">
        <f>[6]Summary!$P8</f>
        <v>3539.0900000000033</v>
      </c>
      <c r="BY14" s="52">
        <f t="shared" si="27"/>
        <v>3114.399200000003</v>
      </c>
      <c r="CA14" s="16">
        <v>5</v>
      </c>
      <c r="CB14" s="17">
        <f t="shared" si="54"/>
        <v>44505</v>
      </c>
      <c r="CC14" s="18">
        <f>VLOOKUP(CB14,'Net_Schedule &amp; Net_Actual'!$A$1:$C$2107,2,0)</f>
        <v>14339.89</v>
      </c>
      <c r="CD14" s="18">
        <f>VLOOKUP(CB14,'Net_Schedule &amp; Net_Actual'!$A$1:$C$2107,3,0)</f>
        <v>13747.564</v>
      </c>
      <c r="CE14" s="19">
        <f>[6]Summary!$Q8</f>
        <v>31299.840000000062</v>
      </c>
      <c r="CF14" s="19">
        <f t="shared" si="28"/>
        <v>5280.0000000000109</v>
      </c>
      <c r="CG14" s="19">
        <f t="shared" si="29"/>
        <v>220.00000000000045</v>
      </c>
      <c r="CH14" s="19">
        <f t="shared" si="30"/>
        <v>4590.6432000000095</v>
      </c>
      <c r="CI14" s="19">
        <f>[6]Summary!$R8</f>
        <v>2389.9674999999988</v>
      </c>
      <c r="CJ14" s="52">
        <f t="shared" si="31"/>
        <v>2103.1713999999988</v>
      </c>
      <c r="CL14" s="16">
        <v>5</v>
      </c>
      <c r="CM14" s="17">
        <f t="shared" si="55"/>
        <v>44535</v>
      </c>
      <c r="CN14" s="18">
        <f>VLOOKUP(CM14,'Net_Schedule &amp; Net_Actual'!$A$1:$C$2107,2,0)</f>
        <v>8965.15</v>
      </c>
      <c r="CO14" s="18">
        <f>VLOOKUP(CM14,'Net_Schedule &amp; Net_Actual'!$A$1:$C$2107,3,0)</f>
        <v>8858.6910000000007</v>
      </c>
      <c r="CP14" s="19">
        <f>[6]Summary!$S8</f>
        <v>31299.840000000062</v>
      </c>
      <c r="CQ14" s="19">
        <f t="shared" si="32"/>
        <v>5280.0000000000109</v>
      </c>
      <c r="CR14" s="19">
        <f t="shared" si="33"/>
        <v>220.00000000000045</v>
      </c>
      <c r="CS14" s="19">
        <f t="shared" si="34"/>
        <v>4590.6432000000095</v>
      </c>
      <c r="CT14" s="19">
        <f>[6]Summary!$T8</f>
        <v>1494.1549999999997</v>
      </c>
      <c r="CU14" s="52">
        <f t="shared" si="35"/>
        <v>1314.8563999999999</v>
      </c>
      <c r="CW14" s="16">
        <v>5</v>
      </c>
      <c r="CX14" s="17">
        <f t="shared" si="56"/>
        <v>44566</v>
      </c>
      <c r="CY14" s="18">
        <f>VLOOKUP(CX14,'Net_Schedule &amp; Net_Actual'!$A$1:$C$2107,2,0)</f>
        <v>5868.05</v>
      </c>
      <c r="CZ14" s="18">
        <f>VLOOKUP(CX14,'Net_Schedule &amp; Net_Actual'!$A$1:$C$2107,3,0)</f>
        <v>5865.6</v>
      </c>
      <c r="DA14" s="19">
        <f>[6]Summary!$U8</f>
        <v>31299.840000000062</v>
      </c>
      <c r="DB14" s="19">
        <f t="shared" si="36"/>
        <v>5280.0000000000109</v>
      </c>
      <c r="DC14" s="19">
        <f t="shared" si="37"/>
        <v>220.00000000000045</v>
      </c>
      <c r="DD14" s="19">
        <f t="shared" si="38"/>
        <v>4590.6432000000095</v>
      </c>
      <c r="DE14" s="19">
        <f>[6]Summary!$V8</f>
        <v>977.99750000000006</v>
      </c>
      <c r="DF14" s="52">
        <f t="shared" si="39"/>
        <v>860.63780000000008</v>
      </c>
      <c r="DH14" s="16">
        <v>5</v>
      </c>
      <c r="DI14" s="17">
        <f t="shared" si="57"/>
        <v>44597</v>
      </c>
      <c r="DJ14" s="18">
        <f>VLOOKUP(DI14,'Net_Schedule &amp; Net_Actual'!$A$1:$C$2107,2,0)</f>
        <v>4842</v>
      </c>
      <c r="DK14" s="18">
        <f>VLOOKUP(DI14,'Net_Schedule &amp; Net_Actual'!$A$1:$C$2107,3,0)</f>
        <v>4778.5450000000001</v>
      </c>
      <c r="DL14" s="19">
        <f>[6]Summary!$W8</f>
        <v>31299.840000000062</v>
      </c>
      <c r="DM14" s="19">
        <f t="shared" si="40"/>
        <v>5280.0000000000109</v>
      </c>
      <c r="DN14" s="19">
        <f t="shared" si="41"/>
        <v>220.00000000000045</v>
      </c>
      <c r="DO14" s="19">
        <f t="shared" si="42"/>
        <v>4590.6432000000095</v>
      </c>
      <c r="DP14" s="19">
        <f>[6]Summary!$X8</f>
        <v>807.01750000000027</v>
      </c>
      <c r="DQ14" s="52">
        <f t="shared" si="43"/>
        <v>710.1754000000002</v>
      </c>
      <c r="DS14" s="16">
        <v>5</v>
      </c>
      <c r="DT14" s="17">
        <f t="shared" si="58"/>
        <v>44625</v>
      </c>
      <c r="DU14" s="18">
        <f>VLOOKUP(DT14,'Net_Schedule &amp; Net_Actual'!$A$1:$C$2107,2,0)</f>
        <v>5791.875</v>
      </c>
      <c r="DV14" s="18">
        <f>VLOOKUP(DT14,'Net_Schedule &amp; Net_Actual'!$A$1:$C$2107,3,0)</f>
        <v>5795.3450000000003</v>
      </c>
      <c r="DW14" s="19">
        <f>[6]Summary!$Y8</f>
        <v>31299.840000000062</v>
      </c>
      <c r="DX14" s="19">
        <f t="shared" si="44"/>
        <v>5280.0000000000109</v>
      </c>
      <c r="DY14" s="19">
        <f t="shared" si="45"/>
        <v>220.00000000000045</v>
      </c>
      <c r="DZ14" s="19">
        <f t="shared" si="46"/>
        <v>4590.6432000000095</v>
      </c>
      <c r="EA14" s="19">
        <f>[6]Summary!$Z8</f>
        <v>854.65500000000054</v>
      </c>
      <c r="EB14" s="52">
        <f t="shared" si="47"/>
        <v>752.09640000000047</v>
      </c>
    </row>
    <row r="15" spans="2:132" s="15" customFormat="1" ht="15.95" customHeight="1" x14ac:dyDescent="0.2">
      <c r="B15" s="16">
        <v>6</v>
      </c>
      <c r="C15" s="17">
        <f t="shared" si="48"/>
        <v>44292</v>
      </c>
      <c r="D15" s="18">
        <f>VLOOKUP(C15,'Net_Schedule &amp; Net_Actual'!$A$1:$C$2107,2,0)</f>
        <v>8943.1530000000002</v>
      </c>
      <c r="E15" s="18">
        <f>VLOOKUP(C15,'Net_Schedule &amp; Net_Actual'!$A$1:$C$2107,3,0)</f>
        <v>8819.4179999999997</v>
      </c>
      <c r="F15" s="19">
        <f>[6]Summary!$C9</f>
        <v>31299.840000000062</v>
      </c>
      <c r="G15" s="19">
        <f t="shared" si="0"/>
        <v>5280.0000000000109</v>
      </c>
      <c r="H15" s="19">
        <f t="shared" si="1"/>
        <v>220.00000000000045</v>
      </c>
      <c r="I15" s="19">
        <f t="shared" si="2"/>
        <v>4590.6432000000095</v>
      </c>
      <c r="J15" s="19">
        <f>[6]Summary!$D9</f>
        <v>1049.0100000000002</v>
      </c>
      <c r="K15" s="52">
        <f t="shared" si="3"/>
        <v>923.12880000000018</v>
      </c>
      <c r="M15" s="16">
        <v>6</v>
      </c>
      <c r="N15" s="17">
        <f t="shared" si="49"/>
        <v>44322</v>
      </c>
      <c r="O15" s="18">
        <f>VLOOKUP(N15,'Net_Schedule &amp; Net_Actual'!$A$1:$C$2107,2,0)</f>
        <v>12962.747500000001</v>
      </c>
      <c r="P15" s="18">
        <f>VLOOKUP(N15,'Net_Schedule &amp; Net_Actual'!$A$1:$C$2107,3,0)</f>
        <v>12972.290999999999</v>
      </c>
      <c r="Q15" s="19">
        <f>[6]Summary!$E9</f>
        <v>31299.840000000062</v>
      </c>
      <c r="R15" s="19">
        <f t="shared" si="4"/>
        <v>5280.0000000000109</v>
      </c>
      <c r="S15" s="19">
        <f t="shared" si="5"/>
        <v>220.00000000000045</v>
      </c>
      <c r="T15" s="19">
        <f t="shared" si="6"/>
        <v>4590.6432000000095</v>
      </c>
      <c r="U15" s="19">
        <f>[6]Summary!$F9</f>
        <v>1580.202500000001</v>
      </c>
      <c r="V15" s="52">
        <f t="shared" si="7"/>
        <v>1390.5782000000008</v>
      </c>
      <c r="X15" s="16">
        <v>6</v>
      </c>
      <c r="Y15" s="17">
        <f t="shared" si="50"/>
        <v>44353</v>
      </c>
      <c r="Z15" s="18">
        <f>VLOOKUP(Y15,'Net_Schedule &amp; Net_Actual'!$A$1:$C$2107,2,0)</f>
        <v>30814.643</v>
      </c>
      <c r="AA15" s="18">
        <f>VLOOKUP(Y15,'Net_Schedule &amp; Net_Actual'!$A$1:$C$2107,3,0)</f>
        <v>30661.744999999999</v>
      </c>
      <c r="AB15" s="19">
        <f>[6]Summary!$G9</f>
        <v>31299.840000000062</v>
      </c>
      <c r="AC15" s="19">
        <f t="shared" si="8"/>
        <v>5280.0000000000109</v>
      </c>
      <c r="AD15" s="19">
        <f t="shared" si="9"/>
        <v>220.00000000000045</v>
      </c>
      <c r="AE15" s="19">
        <f t="shared" si="10"/>
        <v>4590.6432000000095</v>
      </c>
      <c r="AF15" s="19">
        <f>[6]Summary!$H9</f>
        <v>5137.9200000000073</v>
      </c>
      <c r="AG15" s="52">
        <f t="shared" si="11"/>
        <v>4521.3696000000064</v>
      </c>
      <c r="AI15" s="16">
        <v>6</v>
      </c>
      <c r="AJ15" s="17">
        <f t="shared" si="51"/>
        <v>44383</v>
      </c>
      <c r="AK15" s="18">
        <f>VLOOKUP(AJ15,'Net_Schedule &amp; Net_Actual'!$A$1:$C$2107,2,0)</f>
        <v>30461.279999999999</v>
      </c>
      <c r="AL15" s="18">
        <f>VLOOKUP(AJ15,'Net_Schedule &amp; Net_Actual'!$A$1:$C$2107,3,0)</f>
        <v>30455.491000000002</v>
      </c>
      <c r="AM15" s="19">
        <f>[6]Summary!$I9</f>
        <v>31299.840000000062</v>
      </c>
      <c r="AN15" s="19">
        <f t="shared" si="12"/>
        <v>5280.0000000000109</v>
      </c>
      <c r="AO15" s="19">
        <f t="shared" si="13"/>
        <v>220.00000000000045</v>
      </c>
      <c r="AP15" s="19">
        <f t="shared" si="14"/>
        <v>4590.6432000000095</v>
      </c>
      <c r="AQ15" s="19">
        <f>[6]Summary!$J9</f>
        <v>5076.9600000000119</v>
      </c>
      <c r="AR15" s="52">
        <f t="shared" si="15"/>
        <v>4467.7248000000109</v>
      </c>
      <c r="AT15" s="16">
        <v>6</v>
      </c>
      <c r="AU15" s="17">
        <f t="shared" si="52"/>
        <v>44414</v>
      </c>
      <c r="AV15" s="18">
        <f>VLOOKUP(AU15,'Net_Schedule &amp; Net_Actual'!$A$1:$C$2107,2,0)</f>
        <v>30818.400000000001</v>
      </c>
      <c r="AW15" s="18">
        <f>VLOOKUP(AU15,'Net_Schedule &amp; Net_Actual'!$A$1:$C$2107,3,0)</f>
        <v>30714.909</v>
      </c>
      <c r="AX15" s="19">
        <f>[6]Summary!$K9</f>
        <v>31299.840000000062</v>
      </c>
      <c r="AY15" s="19">
        <f t="shared" si="16"/>
        <v>5280.0000000000109</v>
      </c>
      <c r="AZ15" s="19">
        <f t="shared" si="17"/>
        <v>220.00000000000045</v>
      </c>
      <c r="BA15" s="19">
        <f t="shared" si="18"/>
        <v>4590.6432000000095</v>
      </c>
      <c r="BB15" s="19">
        <f>[6]Summary!$L9</f>
        <v>5136.4800000000077</v>
      </c>
      <c r="BC15" s="52">
        <f t="shared" si="19"/>
        <v>4520.102400000007</v>
      </c>
      <c r="BE15" s="16">
        <v>6</v>
      </c>
      <c r="BF15" s="17">
        <f t="shared" si="53"/>
        <v>44445</v>
      </c>
      <c r="BG15" s="18">
        <f>VLOOKUP(BF15,'Net_Schedule &amp; Net_Actual'!$A$1:$C$2107,2,0)</f>
        <v>31296</v>
      </c>
      <c r="BH15" s="18">
        <f>VLOOKUP(BF15,'Net_Schedule &amp; Net_Actual'!$A$1:$C$2107,3,0)</f>
        <v>31221.018</v>
      </c>
      <c r="BI15" s="19">
        <f>[6]Summary!$M9</f>
        <v>31299.840000000062</v>
      </c>
      <c r="BJ15" s="19">
        <f t="shared" si="20"/>
        <v>5280.0000000000109</v>
      </c>
      <c r="BK15" s="19">
        <f t="shared" si="21"/>
        <v>220.00000000000045</v>
      </c>
      <c r="BL15" s="19">
        <f t="shared" si="22"/>
        <v>4590.6432000000095</v>
      </c>
      <c r="BM15" s="19">
        <f>[6]Summary!$N9</f>
        <v>5215.9200000000083</v>
      </c>
      <c r="BN15" s="52">
        <f t="shared" si="23"/>
        <v>4590.0096000000076</v>
      </c>
      <c r="BP15" s="16">
        <v>6</v>
      </c>
      <c r="BQ15" s="17">
        <v>44470</v>
      </c>
      <c r="BR15" s="18">
        <f>VLOOKUP(BQ15,'Net_Schedule &amp; Net_Actual'!$A$1:$C$2107,2,0)</f>
        <v>22100.799999999999</v>
      </c>
      <c r="BS15" s="18">
        <f>VLOOKUP(BQ15,'Net_Schedule &amp; Net_Actual'!$A$1:$C$2107,3,0)</f>
        <v>21865.309000000001</v>
      </c>
      <c r="BT15" s="19">
        <f>[6]Summary!$O9</f>
        <v>31299.840000000062</v>
      </c>
      <c r="BU15" s="19">
        <f t="shared" si="24"/>
        <v>5280.0000000000109</v>
      </c>
      <c r="BV15" s="19">
        <f t="shared" si="25"/>
        <v>220.00000000000045</v>
      </c>
      <c r="BW15" s="19">
        <f t="shared" si="26"/>
        <v>4590.6432000000095</v>
      </c>
      <c r="BX15" s="19">
        <f>[6]Summary!$P9</f>
        <v>3633.7725000000032</v>
      </c>
      <c r="BY15" s="52">
        <f t="shared" si="27"/>
        <v>3197.719800000003</v>
      </c>
      <c r="CA15" s="16">
        <v>6</v>
      </c>
      <c r="CB15" s="17">
        <f t="shared" si="54"/>
        <v>44506</v>
      </c>
      <c r="CC15" s="18">
        <f>VLOOKUP(CB15,'Net_Schedule &amp; Net_Actual'!$A$1:$C$2107,2,0)</f>
        <v>13757.424999999999</v>
      </c>
      <c r="CD15" s="18">
        <f>VLOOKUP(CB15,'Net_Schedule &amp; Net_Actual'!$A$1:$C$2107,3,0)</f>
        <v>13501.964</v>
      </c>
      <c r="CE15" s="19">
        <f>[6]Summary!$Q9</f>
        <v>31299.840000000062</v>
      </c>
      <c r="CF15" s="19">
        <f t="shared" si="28"/>
        <v>5280.0000000000109</v>
      </c>
      <c r="CG15" s="19">
        <f t="shared" si="29"/>
        <v>220.00000000000045</v>
      </c>
      <c r="CH15" s="19">
        <f t="shared" si="30"/>
        <v>4590.6432000000095</v>
      </c>
      <c r="CI15" s="19">
        <f>[6]Summary!$R9</f>
        <v>2379.8874999999985</v>
      </c>
      <c r="CJ15" s="52">
        <f t="shared" si="31"/>
        <v>2094.3009999999986</v>
      </c>
      <c r="CL15" s="16">
        <v>6</v>
      </c>
      <c r="CM15" s="17">
        <f t="shared" si="55"/>
        <v>44536</v>
      </c>
      <c r="CN15" s="18">
        <f>VLOOKUP(CM15,'Net_Schedule &amp; Net_Actual'!$A$1:$C$2107,2,0)</f>
        <v>8862.9</v>
      </c>
      <c r="CO15" s="18">
        <f>VLOOKUP(CM15,'Net_Schedule &amp; Net_Actual'!$A$1:$C$2107,3,0)</f>
        <v>8754.6180000000004</v>
      </c>
      <c r="CP15" s="19">
        <f>[6]Summary!$S9</f>
        <v>31299.840000000062</v>
      </c>
      <c r="CQ15" s="19">
        <f t="shared" si="32"/>
        <v>5280.0000000000109</v>
      </c>
      <c r="CR15" s="19">
        <f t="shared" si="33"/>
        <v>220.00000000000045</v>
      </c>
      <c r="CS15" s="19">
        <f t="shared" si="34"/>
        <v>4590.6432000000095</v>
      </c>
      <c r="CT15" s="19">
        <f>[6]Summary!$T9</f>
        <v>1477.12</v>
      </c>
      <c r="CU15" s="52">
        <f t="shared" si="35"/>
        <v>1299.8655999999999</v>
      </c>
      <c r="CW15" s="16">
        <v>6</v>
      </c>
      <c r="CX15" s="17">
        <f t="shared" si="56"/>
        <v>44567</v>
      </c>
      <c r="CY15" s="18">
        <f>VLOOKUP(CX15,'Net_Schedule &amp; Net_Actual'!$A$1:$C$2107,2,0)</f>
        <v>6059.3549999999996</v>
      </c>
      <c r="CZ15" s="18">
        <f>VLOOKUP(CX15,'Net_Schedule &amp; Net_Actual'!$A$1:$C$2107,3,0)</f>
        <v>6086.0360000000001</v>
      </c>
      <c r="DA15" s="19">
        <f>[6]Summary!$U9</f>
        <v>31299.840000000062</v>
      </c>
      <c r="DB15" s="19">
        <f t="shared" si="36"/>
        <v>5280.0000000000109</v>
      </c>
      <c r="DC15" s="19">
        <f t="shared" si="37"/>
        <v>220.00000000000045</v>
      </c>
      <c r="DD15" s="19">
        <f t="shared" si="38"/>
        <v>4590.6432000000095</v>
      </c>
      <c r="DE15" s="19">
        <f>[6]Summary!$V9</f>
        <v>1023.02</v>
      </c>
      <c r="DF15" s="52">
        <f t="shared" si="39"/>
        <v>900.25760000000002</v>
      </c>
      <c r="DH15" s="16">
        <v>6</v>
      </c>
      <c r="DI15" s="17">
        <f t="shared" si="57"/>
        <v>44598</v>
      </c>
      <c r="DJ15" s="18">
        <f>VLOOKUP(DI15,'Net_Schedule &amp; Net_Actual'!$A$1:$C$2107,2,0)</f>
        <v>5015.75</v>
      </c>
      <c r="DK15" s="18">
        <f>VLOOKUP(DI15,'Net_Schedule &amp; Net_Actual'!$A$1:$C$2107,3,0)</f>
        <v>4957.4539999999997</v>
      </c>
      <c r="DL15" s="19">
        <f>[6]Summary!$W9</f>
        <v>31299.840000000062</v>
      </c>
      <c r="DM15" s="19">
        <f t="shared" si="40"/>
        <v>5280.0000000000109</v>
      </c>
      <c r="DN15" s="19">
        <f t="shared" si="41"/>
        <v>220.00000000000045</v>
      </c>
      <c r="DO15" s="19">
        <f t="shared" si="42"/>
        <v>4590.6432000000095</v>
      </c>
      <c r="DP15" s="19">
        <f>[6]Summary!$X9</f>
        <v>835.97500000000014</v>
      </c>
      <c r="DQ15" s="52">
        <f t="shared" si="43"/>
        <v>735.65800000000013</v>
      </c>
      <c r="DS15" s="16">
        <v>6</v>
      </c>
      <c r="DT15" s="17">
        <f t="shared" si="58"/>
        <v>44626</v>
      </c>
      <c r="DU15" s="18">
        <f>VLOOKUP(DT15,'Net_Schedule &amp; Net_Actual'!$A$1:$C$2107,2,0)</f>
        <v>5314.75</v>
      </c>
      <c r="DV15" s="18">
        <f>VLOOKUP(DT15,'Net_Schedule &amp; Net_Actual'!$A$1:$C$2107,3,0)</f>
        <v>5211.0540000000001</v>
      </c>
      <c r="DW15" s="19">
        <f>[6]Summary!$Y9</f>
        <v>31299.840000000062</v>
      </c>
      <c r="DX15" s="19">
        <f t="shared" si="44"/>
        <v>5280.0000000000109</v>
      </c>
      <c r="DY15" s="19">
        <f t="shared" si="45"/>
        <v>220.00000000000045</v>
      </c>
      <c r="DZ15" s="19">
        <f t="shared" si="46"/>
        <v>4590.6432000000095</v>
      </c>
      <c r="EA15" s="19">
        <f>[6]Summary!$Z9</f>
        <v>885.81500000000051</v>
      </c>
      <c r="EB15" s="52">
        <f t="shared" si="47"/>
        <v>779.51720000000046</v>
      </c>
    </row>
    <row r="16" spans="2:132" s="15" customFormat="1" ht="15.95" customHeight="1" x14ac:dyDescent="0.2">
      <c r="B16" s="16">
        <v>7</v>
      </c>
      <c r="C16" s="17">
        <f t="shared" si="48"/>
        <v>44293</v>
      </c>
      <c r="D16" s="18">
        <f>VLOOKUP(C16,'Net_Schedule &amp; Net_Actual'!$A$1:$C$2107,2,0)</f>
        <v>9167.6749999999993</v>
      </c>
      <c r="E16" s="18">
        <f>VLOOKUP(C16,'Net_Schedule &amp; Net_Actual'!$A$1:$C$2107,3,0)</f>
        <v>9094.4</v>
      </c>
      <c r="F16" s="19">
        <f>[6]Summary!$C10</f>
        <v>31299.840000000062</v>
      </c>
      <c r="G16" s="19">
        <f t="shared" si="0"/>
        <v>5280.0000000000109</v>
      </c>
      <c r="H16" s="19">
        <f t="shared" si="1"/>
        <v>220.00000000000045</v>
      </c>
      <c r="I16" s="19">
        <f t="shared" si="2"/>
        <v>4590.6432000000095</v>
      </c>
      <c r="J16" s="19">
        <f>[6]Summary!$D10</f>
        <v>1193.4650000000001</v>
      </c>
      <c r="K16" s="52">
        <f t="shared" si="3"/>
        <v>1050.2492000000002</v>
      </c>
      <c r="M16" s="16">
        <v>7</v>
      </c>
      <c r="N16" s="17">
        <f t="shared" si="49"/>
        <v>44323</v>
      </c>
      <c r="O16" s="18">
        <f>VLOOKUP(N16,'Net_Schedule &amp; Net_Actual'!$A$1:$C$2107,2,0)</f>
        <v>10868.5175</v>
      </c>
      <c r="P16" s="18">
        <f>VLOOKUP(N16,'Net_Schedule &amp; Net_Actual'!$A$1:$C$2107,3,0)</f>
        <v>10710.618</v>
      </c>
      <c r="Q16" s="19">
        <f>[6]Summary!$E10</f>
        <v>31299.840000000062</v>
      </c>
      <c r="R16" s="19">
        <f t="shared" si="4"/>
        <v>5280.0000000000109</v>
      </c>
      <c r="S16" s="19">
        <f t="shared" si="5"/>
        <v>220.00000000000045</v>
      </c>
      <c r="T16" s="19">
        <f t="shared" si="6"/>
        <v>4590.6432000000095</v>
      </c>
      <c r="U16" s="19">
        <f>[6]Summary!$F10</f>
        <v>1794.3275000000015</v>
      </c>
      <c r="V16" s="52">
        <f t="shared" si="7"/>
        <v>1579.0082000000014</v>
      </c>
      <c r="X16" s="16">
        <v>7</v>
      </c>
      <c r="Y16" s="17">
        <f t="shared" si="50"/>
        <v>44354</v>
      </c>
      <c r="Z16" s="18">
        <f>VLOOKUP(Y16,'Net_Schedule &amp; Net_Actual'!$A$1:$C$2107,2,0)</f>
        <v>30828</v>
      </c>
      <c r="AA16" s="18">
        <f>VLOOKUP(Y16,'Net_Schedule &amp; Net_Actual'!$A$1:$C$2107,3,0)</f>
        <v>30638.617999999999</v>
      </c>
      <c r="AB16" s="19">
        <f>[6]Summary!$G10</f>
        <v>31299.840000000062</v>
      </c>
      <c r="AC16" s="19">
        <f t="shared" si="8"/>
        <v>5280.0000000000109</v>
      </c>
      <c r="AD16" s="19">
        <f t="shared" si="9"/>
        <v>220.00000000000045</v>
      </c>
      <c r="AE16" s="19">
        <f t="shared" si="10"/>
        <v>4590.6432000000095</v>
      </c>
      <c r="AF16" s="19">
        <f>[6]Summary!$H10</f>
        <v>5137.9200000000073</v>
      </c>
      <c r="AG16" s="52">
        <f t="shared" si="11"/>
        <v>4521.3696000000064</v>
      </c>
      <c r="AI16" s="16">
        <v>7</v>
      </c>
      <c r="AJ16" s="17">
        <f t="shared" si="51"/>
        <v>44384</v>
      </c>
      <c r="AK16" s="18">
        <f>VLOOKUP(AJ16,'Net_Schedule &amp; Net_Actual'!$A$1:$C$2107,2,0)</f>
        <v>30461.279999999999</v>
      </c>
      <c r="AL16" s="18">
        <f>VLOOKUP(AJ16,'Net_Schedule &amp; Net_Actual'!$A$1:$C$2107,3,0)</f>
        <v>30117.927</v>
      </c>
      <c r="AM16" s="19">
        <f>[6]Summary!$I10</f>
        <v>31299.840000000062</v>
      </c>
      <c r="AN16" s="19">
        <f t="shared" si="12"/>
        <v>5280.0000000000109</v>
      </c>
      <c r="AO16" s="19">
        <f t="shared" si="13"/>
        <v>220.00000000000045</v>
      </c>
      <c r="AP16" s="19">
        <f t="shared" si="14"/>
        <v>4590.6432000000095</v>
      </c>
      <c r="AQ16" s="19">
        <f>[6]Summary!$J10</f>
        <v>5076.9600000000119</v>
      </c>
      <c r="AR16" s="52">
        <f t="shared" si="15"/>
        <v>4467.7248000000109</v>
      </c>
      <c r="AT16" s="16">
        <v>7</v>
      </c>
      <c r="AU16" s="17">
        <f t="shared" si="52"/>
        <v>44415</v>
      </c>
      <c r="AV16" s="18">
        <f>VLOOKUP(AU16,'Net_Schedule &amp; Net_Actual'!$A$1:$C$2107,2,0)</f>
        <v>30818.400000000001</v>
      </c>
      <c r="AW16" s="18">
        <f>VLOOKUP(AU16,'Net_Schedule &amp; Net_Actual'!$A$1:$C$2107,3,0)</f>
        <v>30762.472000000002</v>
      </c>
      <c r="AX16" s="19">
        <f>[6]Summary!$K10</f>
        <v>31299.840000000062</v>
      </c>
      <c r="AY16" s="19">
        <f t="shared" si="16"/>
        <v>5280.0000000000109</v>
      </c>
      <c r="AZ16" s="19">
        <f t="shared" si="17"/>
        <v>220.00000000000045</v>
      </c>
      <c r="BA16" s="19">
        <f t="shared" si="18"/>
        <v>4590.6432000000095</v>
      </c>
      <c r="BB16" s="19">
        <f>[6]Summary!$L10</f>
        <v>5136.4800000000077</v>
      </c>
      <c r="BC16" s="52">
        <f t="shared" si="19"/>
        <v>4520.102400000007</v>
      </c>
      <c r="BE16" s="16">
        <v>7</v>
      </c>
      <c r="BF16" s="17">
        <f t="shared" si="53"/>
        <v>44446</v>
      </c>
      <c r="BG16" s="18">
        <f>VLOOKUP(BF16,'Net_Schedule &amp; Net_Actual'!$A$1:$C$2107,2,0)</f>
        <v>31291.200000000001</v>
      </c>
      <c r="BH16" s="18">
        <f>VLOOKUP(BF16,'Net_Schedule &amp; Net_Actual'!$A$1:$C$2107,3,0)</f>
        <v>30603.491000000002</v>
      </c>
      <c r="BI16" s="19">
        <f>[6]Summary!$M10</f>
        <v>31299.840000000062</v>
      </c>
      <c r="BJ16" s="19">
        <f t="shared" si="20"/>
        <v>5280.0000000000109</v>
      </c>
      <c r="BK16" s="19">
        <f t="shared" si="21"/>
        <v>220.00000000000045</v>
      </c>
      <c r="BL16" s="19">
        <f t="shared" si="22"/>
        <v>4590.6432000000095</v>
      </c>
      <c r="BM16" s="19">
        <f>[6]Summary!$N10</f>
        <v>5215.9200000000083</v>
      </c>
      <c r="BN16" s="52">
        <f t="shared" si="23"/>
        <v>4590.0096000000076</v>
      </c>
      <c r="BP16" s="16">
        <v>7</v>
      </c>
      <c r="BQ16" s="17">
        <v>44470</v>
      </c>
      <c r="BR16" s="18">
        <f>VLOOKUP(BQ16,'Net_Schedule &amp; Net_Actual'!$A$1:$C$2107,2,0)</f>
        <v>22100.799999999999</v>
      </c>
      <c r="BS16" s="18">
        <f>VLOOKUP(BQ16,'Net_Schedule &amp; Net_Actual'!$A$1:$C$2107,3,0)</f>
        <v>21865.309000000001</v>
      </c>
      <c r="BT16" s="19">
        <f>[6]Summary!$O10</f>
        <v>31299.840000000062</v>
      </c>
      <c r="BU16" s="19">
        <f t="shared" si="24"/>
        <v>5280.0000000000109</v>
      </c>
      <c r="BV16" s="19">
        <f t="shared" si="25"/>
        <v>220.00000000000045</v>
      </c>
      <c r="BW16" s="19">
        <f t="shared" si="26"/>
        <v>4590.6432000000095</v>
      </c>
      <c r="BX16" s="19">
        <f>[6]Summary!$P10</f>
        <v>3270.2675000000031</v>
      </c>
      <c r="BY16" s="52">
        <f t="shared" si="27"/>
        <v>2877.8354000000027</v>
      </c>
      <c r="CA16" s="16">
        <v>7</v>
      </c>
      <c r="CB16" s="17">
        <f t="shared" si="54"/>
        <v>44507</v>
      </c>
      <c r="CC16" s="18">
        <f>VLOOKUP(CB16,'Net_Schedule &amp; Net_Actual'!$A$1:$C$2107,2,0)</f>
        <v>12776.075000000001</v>
      </c>
      <c r="CD16" s="18">
        <f>VLOOKUP(CB16,'Net_Schedule &amp; Net_Actual'!$A$1:$C$2107,3,0)</f>
        <v>12640.945</v>
      </c>
      <c r="CE16" s="19">
        <f>[6]Summary!$Q10</f>
        <v>31299.840000000062</v>
      </c>
      <c r="CF16" s="19">
        <f t="shared" si="28"/>
        <v>5280.0000000000109</v>
      </c>
      <c r="CG16" s="19">
        <f t="shared" si="29"/>
        <v>220.00000000000045</v>
      </c>
      <c r="CH16" s="19">
        <f t="shared" si="30"/>
        <v>4590.6432000000095</v>
      </c>
      <c r="CI16" s="19">
        <f>[6]Summary!$R10</f>
        <v>2129.324999999998</v>
      </c>
      <c r="CJ16" s="52">
        <f t="shared" si="31"/>
        <v>1873.8059999999982</v>
      </c>
      <c r="CL16" s="16">
        <v>7</v>
      </c>
      <c r="CM16" s="17">
        <f t="shared" si="55"/>
        <v>44537</v>
      </c>
      <c r="CN16" s="18">
        <f>VLOOKUP(CM16,'Net_Schedule &amp; Net_Actual'!$A$1:$C$2107,2,0)</f>
        <v>8830.6</v>
      </c>
      <c r="CO16" s="18">
        <f>VLOOKUP(CM16,'Net_Schedule &amp; Net_Actual'!$A$1:$C$2107,3,0)</f>
        <v>8600.6540000000005</v>
      </c>
      <c r="CP16" s="19">
        <f>[6]Summary!$S10</f>
        <v>31299.840000000062</v>
      </c>
      <c r="CQ16" s="19">
        <f t="shared" si="32"/>
        <v>5280.0000000000109</v>
      </c>
      <c r="CR16" s="19">
        <f t="shared" si="33"/>
        <v>220.00000000000045</v>
      </c>
      <c r="CS16" s="19">
        <f t="shared" si="34"/>
        <v>4590.6432000000095</v>
      </c>
      <c r="CT16" s="19">
        <f>[6]Summary!$T10</f>
        <v>1471.7324999999996</v>
      </c>
      <c r="CU16" s="52">
        <f t="shared" si="35"/>
        <v>1295.1245999999996</v>
      </c>
      <c r="CW16" s="16">
        <v>7</v>
      </c>
      <c r="CX16" s="17">
        <f t="shared" si="56"/>
        <v>44568</v>
      </c>
      <c r="CY16" s="18">
        <f>VLOOKUP(CX16,'Net_Schedule &amp; Net_Actual'!$A$1:$C$2107,2,0)</f>
        <v>6096</v>
      </c>
      <c r="CZ16" s="18">
        <f>VLOOKUP(CX16,'Net_Schedule &amp; Net_Actual'!$A$1:$C$2107,3,0)</f>
        <v>5955.7089999999998</v>
      </c>
      <c r="DA16" s="19">
        <f>[6]Summary!$U10</f>
        <v>31299.840000000062</v>
      </c>
      <c r="DB16" s="19">
        <f t="shared" si="36"/>
        <v>5280.0000000000109</v>
      </c>
      <c r="DC16" s="19">
        <f t="shared" si="37"/>
        <v>220.00000000000045</v>
      </c>
      <c r="DD16" s="19">
        <f t="shared" si="38"/>
        <v>4590.6432000000095</v>
      </c>
      <c r="DE16" s="19">
        <f>[6]Summary!$V10</f>
        <v>1020.9274999999998</v>
      </c>
      <c r="DF16" s="52">
        <f t="shared" si="39"/>
        <v>898.41619999999978</v>
      </c>
      <c r="DH16" s="16">
        <v>7</v>
      </c>
      <c r="DI16" s="17">
        <f t="shared" si="57"/>
        <v>44599</v>
      </c>
      <c r="DJ16" s="18">
        <f>VLOOKUP(DI16,'Net_Schedule &amp; Net_Actual'!$A$1:$C$2107,2,0)</f>
        <v>5308.75</v>
      </c>
      <c r="DK16" s="18">
        <f>VLOOKUP(DI16,'Net_Schedule &amp; Net_Actual'!$A$1:$C$2107,3,0)</f>
        <v>5313.0910000000003</v>
      </c>
      <c r="DL16" s="19">
        <f>[6]Summary!$W10</f>
        <v>31299.840000000062</v>
      </c>
      <c r="DM16" s="19">
        <f t="shared" si="40"/>
        <v>5280.0000000000109</v>
      </c>
      <c r="DN16" s="19">
        <f t="shared" si="41"/>
        <v>220.00000000000045</v>
      </c>
      <c r="DO16" s="19">
        <f t="shared" si="42"/>
        <v>4590.6432000000095</v>
      </c>
      <c r="DP16" s="19">
        <f>[6]Summary!$X10</f>
        <v>884.80500000000029</v>
      </c>
      <c r="DQ16" s="52">
        <f t="shared" si="43"/>
        <v>778.62840000000028</v>
      </c>
      <c r="DS16" s="16">
        <v>7</v>
      </c>
      <c r="DT16" s="17">
        <f t="shared" si="58"/>
        <v>44627</v>
      </c>
      <c r="DU16" s="18">
        <f>VLOOKUP(DT16,'Net_Schedule &amp; Net_Actual'!$A$1:$C$2107,2,0)</f>
        <v>6631</v>
      </c>
      <c r="DV16" s="18">
        <f>VLOOKUP(DT16,'Net_Schedule &amp; Net_Actual'!$A$1:$C$2107,3,0)</f>
        <v>6669.9639999999999</v>
      </c>
      <c r="DW16" s="19">
        <f>[6]Summary!$Y10</f>
        <v>31299.840000000062</v>
      </c>
      <c r="DX16" s="19">
        <f t="shared" si="44"/>
        <v>5280.0000000000109</v>
      </c>
      <c r="DY16" s="19">
        <f t="shared" si="45"/>
        <v>220.00000000000045</v>
      </c>
      <c r="DZ16" s="19">
        <f t="shared" si="46"/>
        <v>4590.6432000000095</v>
      </c>
      <c r="EA16" s="19">
        <f>[6]Summary!$Z10</f>
        <v>1003.7525000000005</v>
      </c>
      <c r="EB16" s="52">
        <f t="shared" si="47"/>
        <v>883.30220000000043</v>
      </c>
    </row>
    <row r="17" spans="2:132" s="15" customFormat="1" ht="15.95" customHeight="1" x14ac:dyDescent="0.2">
      <c r="B17" s="16">
        <v>8</v>
      </c>
      <c r="C17" s="17">
        <f t="shared" si="48"/>
        <v>44294</v>
      </c>
      <c r="D17" s="18">
        <f>VLOOKUP(C17,'Net_Schedule &amp; Net_Actual'!$A$1:$C$2107,2,0)</f>
        <v>8005.55</v>
      </c>
      <c r="E17" s="18">
        <f>VLOOKUP(C17,'Net_Schedule &amp; Net_Actual'!$A$1:$C$2107,3,0)</f>
        <v>7814.3270000000002</v>
      </c>
      <c r="F17" s="19">
        <f>[6]Summary!$C11</f>
        <v>31299.840000000062</v>
      </c>
      <c r="G17" s="19">
        <f t="shared" si="0"/>
        <v>5280.0000000000109</v>
      </c>
      <c r="H17" s="19">
        <f t="shared" si="1"/>
        <v>220.00000000000045</v>
      </c>
      <c r="I17" s="19">
        <f t="shared" si="2"/>
        <v>4590.6432000000095</v>
      </c>
      <c r="J17" s="19">
        <f>[6]Summary!$D11</f>
        <v>1254.9650000000001</v>
      </c>
      <c r="K17" s="52">
        <f t="shared" si="3"/>
        <v>1104.3692000000001</v>
      </c>
      <c r="M17" s="16">
        <v>8</v>
      </c>
      <c r="N17" s="17">
        <f t="shared" si="49"/>
        <v>44324</v>
      </c>
      <c r="O17" s="18">
        <f>VLOOKUP(N17,'Net_Schedule &amp; Net_Actual'!$A$1:$C$2107,2,0)</f>
        <v>11161.95</v>
      </c>
      <c r="P17" s="18">
        <f>VLOOKUP(N17,'Net_Schedule &amp; Net_Actual'!$A$1:$C$2107,3,0)</f>
        <v>9577.9629999999997</v>
      </c>
      <c r="Q17" s="19">
        <f>[6]Summary!$E11</f>
        <v>31299.840000000062</v>
      </c>
      <c r="R17" s="19">
        <f t="shared" si="4"/>
        <v>5280.0000000000109</v>
      </c>
      <c r="S17" s="19">
        <f t="shared" si="5"/>
        <v>220.00000000000045</v>
      </c>
      <c r="T17" s="19">
        <f t="shared" si="6"/>
        <v>4590.6432000000095</v>
      </c>
      <c r="U17" s="19">
        <f>[6]Summary!$F11</f>
        <v>1613.662500000001</v>
      </c>
      <c r="V17" s="52">
        <f t="shared" si="7"/>
        <v>1420.0230000000008</v>
      </c>
      <c r="X17" s="16">
        <v>8</v>
      </c>
      <c r="Y17" s="17">
        <f t="shared" si="50"/>
        <v>44355</v>
      </c>
      <c r="Z17" s="18">
        <f>VLOOKUP(Y17,'Net_Schedule &amp; Net_Actual'!$A$1:$C$2107,2,0)</f>
        <v>23492.562000000002</v>
      </c>
      <c r="AA17" s="18">
        <f>VLOOKUP(Y17,'Net_Schedule &amp; Net_Actual'!$A$1:$C$2107,3,0)</f>
        <v>20318.762999999999</v>
      </c>
      <c r="AB17" s="19">
        <f>[6]Summary!$G11</f>
        <v>31299.840000000062</v>
      </c>
      <c r="AC17" s="19">
        <f t="shared" si="8"/>
        <v>5280.0000000000109</v>
      </c>
      <c r="AD17" s="19">
        <f t="shared" si="9"/>
        <v>220.00000000000045</v>
      </c>
      <c r="AE17" s="19">
        <f t="shared" si="10"/>
        <v>4590.6432000000095</v>
      </c>
      <c r="AF17" s="19">
        <f>[6]Summary!$H11</f>
        <v>5137.9200000000073</v>
      </c>
      <c r="AG17" s="52">
        <f t="shared" si="11"/>
        <v>4521.3696000000064</v>
      </c>
      <c r="AI17" s="16">
        <v>8</v>
      </c>
      <c r="AJ17" s="17">
        <f t="shared" si="51"/>
        <v>44385</v>
      </c>
      <c r="AK17" s="18">
        <f>VLOOKUP(AJ17,'Net_Schedule &amp; Net_Actual'!$A$1:$C$2107,2,0)</f>
        <v>30470.28</v>
      </c>
      <c r="AL17" s="18">
        <f>VLOOKUP(AJ17,'Net_Schedule &amp; Net_Actual'!$A$1:$C$2107,3,0)</f>
        <v>30243.491000000002</v>
      </c>
      <c r="AM17" s="19">
        <f>[6]Summary!$I11</f>
        <v>31299.840000000062</v>
      </c>
      <c r="AN17" s="19">
        <f t="shared" si="12"/>
        <v>5280.0000000000109</v>
      </c>
      <c r="AO17" s="19">
        <f t="shared" si="13"/>
        <v>220.00000000000045</v>
      </c>
      <c r="AP17" s="19">
        <f t="shared" si="14"/>
        <v>4590.6432000000095</v>
      </c>
      <c r="AQ17" s="19">
        <f>[6]Summary!$J11</f>
        <v>5078.3099999999968</v>
      </c>
      <c r="AR17" s="52">
        <f t="shared" si="15"/>
        <v>4468.9127999999973</v>
      </c>
      <c r="AT17" s="16">
        <v>8</v>
      </c>
      <c r="AU17" s="17">
        <f t="shared" si="52"/>
        <v>44416</v>
      </c>
      <c r="AV17" s="18">
        <f>VLOOKUP(AU17,'Net_Schedule &amp; Net_Actual'!$A$1:$C$2107,2,0)</f>
        <v>29796.6</v>
      </c>
      <c r="AW17" s="18">
        <f>VLOOKUP(AU17,'Net_Schedule &amp; Net_Actual'!$A$1:$C$2107,3,0)</f>
        <v>29544.871999999999</v>
      </c>
      <c r="AX17" s="19">
        <f>[6]Summary!$K11</f>
        <v>31299.840000000062</v>
      </c>
      <c r="AY17" s="19">
        <f t="shared" si="16"/>
        <v>5280.0000000000109</v>
      </c>
      <c r="AZ17" s="19">
        <f t="shared" si="17"/>
        <v>220.00000000000045</v>
      </c>
      <c r="BA17" s="19">
        <f t="shared" si="18"/>
        <v>4590.6432000000095</v>
      </c>
      <c r="BB17" s="19">
        <f>[6]Summary!$L11</f>
        <v>4966.1600000000017</v>
      </c>
      <c r="BC17" s="52">
        <f t="shared" si="19"/>
        <v>4370.2208000000019</v>
      </c>
      <c r="BE17" s="16">
        <v>8</v>
      </c>
      <c r="BF17" s="17">
        <f t="shared" si="53"/>
        <v>44447</v>
      </c>
      <c r="BG17" s="18">
        <f>VLOOKUP(BF17,'Net_Schedule &amp; Net_Actual'!$A$1:$C$2107,2,0)</f>
        <v>31295.998</v>
      </c>
      <c r="BH17" s="18">
        <f>VLOOKUP(BF17,'Net_Schedule &amp; Net_Actual'!$A$1:$C$2107,3,0)</f>
        <v>31245.309000000001</v>
      </c>
      <c r="BI17" s="19">
        <f>[6]Summary!$M11</f>
        <v>31299.840000000062</v>
      </c>
      <c r="BJ17" s="19">
        <f t="shared" si="20"/>
        <v>5280.0000000000109</v>
      </c>
      <c r="BK17" s="19">
        <f t="shared" si="21"/>
        <v>220.00000000000045</v>
      </c>
      <c r="BL17" s="19">
        <f t="shared" si="22"/>
        <v>4590.6432000000095</v>
      </c>
      <c r="BM17" s="19">
        <f>[6]Summary!$N11</f>
        <v>5215.9200000000083</v>
      </c>
      <c r="BN17" s="52">
        <f t="shared" si="23"/>
        <v>4590.0096000000076</v>
      </c>
      <c r="BP17" s="16">
        <v>8</v>
      </c>
      <c r="BQ17" s="17">
        <v>44470</v>
      </c>
      <c r="BR17" s="18">
        <f>VLOOKUP(BQ17,'Net_Schedule &amp; Net_Actual'!$A$1:$C$2107,2,0)</f>
        <v>22100.799999999999</v>
      </c>
      <c r="BS17" s="18">
        <f>VLOOKUP(BQ17,'Net_Schedule &amp; Net_Actual'!$A$1:$C$2107,3,0)</f>
        <v>21865.309000000001</v>
      </c>
      <c r="BT17" s="19">
        <f>[6]Summary!$O11</f>
        <v>31299.840000000062</v>
      </c>
      <c r="BU17" s="19">
        <f t="shared" si="24"/>
        <v>5280.0000000000109</v>
      </c>
      <c r="BV17" s="19">
        <f t="shared" si="25"/>
        <v>220.00000000000045</v>
      </c>
      <c r="BW17" s="19">
        <f t="shared" si="26"/>
        <v>4590.6432000000095</v>
      </c>
      <c r="BX17" s="19">
        <f>[6]Summary!$P11</f>
        <v>3297.2450000000026</v>
      </c>
      <c r="BY17" s="52">
        <f t="shared" si="27"/>
        <v>2901.5756000000024</v>
      </c>
      <c r="CA17" s="16">
        <v>8</v>
      </c>
      <c r="CB17" s="17">
        <f t="shared" si="54"/>
        <v>44508</v>
      </c>
      <c r="CC17" s="18">
        <f>VLOOKUP(CB17,'Net_Schedule &amp; Net_Actual'!$A$1:$C$2107,2,0)</f>
        <v>12668.022999999999</v>
      </c>
      <c r="CD17" s="18">
        <f>VLOOKUP(CB17,'Net_Schedule &amp; Net_Actual'!$A$1:$C$2107,3,0)</f>
        <v>12507.2</v>
      </c>
      <c r="CE17" s="19">
        <f>[6]Summary!$Q11</f>
        <v>31299.840000000062</v>
      </c>
      <c r="CF17" s="19">
        <f t="shared" si="28"/>
        <v>5280.0000000000109</v>
      </c>
      <c r="CG17" s="19">
        <f t="shared" si="29"/>
        <v>220.00000000000045</v>
      </c>
      <c r="CH17" s="19">
        <f t="shared" si="30"/>
        <v>4590.6432000000095</v>
      </c>
      <c r="CI17" s="19">
        <f>[6]Summary!$R11</f>
        <v>2183.8524999999977</v>
      </c>
      <c r="CJ17" s="52">
        <f t="shared" si="31"/>
        <v>1921.7901999999979</v>
      </c>
      <c r="CL17" s="16">
        <v>8</v>
      </c>
      <c r="CM17" s="17">
        <f t="shared" si="55"/>
        <v>44538</v>
      </c>
      <c r="CN17" s="18">
        <f>VLOOKUP(CM17,'Net_Schedule &amp; Net_Actual'!$A$1:$C$2107,2,0)</f>
        <v>8444.5499999999993</v>
      </c>
      <c r="CO17" s="18">
        <f>VLOOKUP(CM17,'Net_Schedule &amp; Net_Actual'!$A$1:$C$2107,3,0)</f>
        <v>8278.473</v>
      </c>
      <c r="CP17" s="19">
        <f>[6]Summary!$S11</f>
        <v>31299.840000000062</v>
      </c>
      <c r="CQ17" s="19">
        <f t="shared" si="32"/>
        <v>5280.0000000000109</v>
      </c>
      <c r="CR17" s="19">
        <f t="shared" si="33"/>
        <v>220.00000000000045</v>
      </c>
      <c r="CS17" s="19">
        <f t="shared" si="34"/>
        <v>4590.6432000000095</v>
      </c>
      <c r="CT17" s="19">
        <f>[6]Summary!$T11</f>
        <v>1407.4099999999999</v>
      </c>
      <c r="CU17" s="52">
        <f t="shared" si="35"/>
        <v>1238.5207999999998</v>
      </c>
      <c r="CW17" s="16">
        <v>8</v>
      </c>
      <c r="CX17" s="17">
        <f t="shared" si="56"/>
        <v>44569</v>
      </c>
      <c r="CY17" s="18">
        <f>VLOOKUP(CX17,'Net_Schedule &amp; Net_Actual'!$A$1:$C$2107,2,0)</f>
        <v>6647.9579999999996</v>
      </c>
      <c r="CZ17" s="18">
        <f>VLOOKUP(CX17,'Net_Schedule &amp; Net_Actual'!$A$1:$C$2107,3,0)</f>
        <v>6457.8180000000002</v>
      </c>
      <c r="DA17" s="19">
        <f>[6]Summary!$U11</f>
        <v>31299.840000000062</v>
      </c>
      <c r="DB17" s="19">
        <f t="shared" si="36"/>
        <v>5280.0000000000109</v>
      </c>
      <c r="DC17" s="19">
        <f t="shared" si="37"/>
        <v>220.00000000000045</v>
      </c>
      <c r="DD17" s="19">
        <f t="shared" si="38"/>
        <v>4590.6432000000095</v>
      </c>
      <c r="DE17" s="19">
        <f>[6]Summary!$V11</f>
        <v>1108.4724999999999</v>
      </c>
      <c r="DF17" s="52">
        <f t="shared" si="39"/>
        <v>975.45579999999984</v>
      </c>
      <c r="DH17" s="16">
        <v>8</v>
      </c>
      <c r="DI17" s="17">
        <f t="shared" si="57"/>
        <v>44600</v>
      </c>
      <c r="DJ17" s="18">
        <f>VLOOKUP(DI17,'Net_Schedule &amp; Net_Actual'!$A$1:$C$2107,2,0)</f>
        <v>5186.25</v>
      </c>
      <c r="DK17" s="18">
        <f>VLOOKUP(DI17,'Net_Schedule &amp; Net_Actual'!$A$1:$C$2107,3,0)</f>
        <v>5186.0360000000001</v>
      </c>
      <c r="DL17" s="19">
        <f>[6]Summary!$W11</f>
        <v>31299.840000000062</v>
      </c>
      <c r="DM17" s="19">
        <f t="shared" si="40"/>
        <v>5280.0000000000109</v>
      </c>
      <c r="DN17" s="19">
        <f t="shared" si="41"/>
        <v>220.00000000000045</v>
      </c>
      <c r="DO17" s="19">
        <f t="shared" si="42"/>
        <v>4590.6432000000095</v>
      </c>
      <c r="DP17" s="19">
        <f>[6]Summary!$X11</f>
        <v>864.39000000000033</v>
      </c>
      <c r="DQ17" s="52">
        <f t="shared" si="43"/>
        <v>760.6632000000003</v>
      </c>
      <c r="DS17" s="16">
        <v>8</v>
      </c>
      <c r="DT17" s="17">
        <f t="shared" si="58"/>
        <v>44628</v>
      </c>
      <c r="DU17" s="18">
        <f>VLOOKUP(DT17,'Net_Schedule &amp; Net_Actual'!$A$1:$C$2107,2,0)</f>
        <v>6081.5</v>
      </c>
      <c r="DV17" s="18">
        <f>VLOOKUP(DT17,'Net_Schedule &amp; Net_Actual'!$A$1:$C$2107,3,0)</f>
        <v>6092.2179999999998</v>
      </c>
      <c r="DW17" s="19">
        <f>[6]Summary!$Y11</f>
        <v>31299.840000000062</v>
      </c>
      <c r="DX17" s="19">
        <f t="shared" si="44"/>
        <v>5280.0000000000109</v>
      </c>
      <c r="DY17" s="19">
        <f t="shared" si="45"/>
        <v>220.00000000000045</v>
      </c>
      <c r="DZ17" s="19">
        <f t="shared" si="46"/>
        <v>4590.6432000000095</v>
      </c>
      <c r="EA17" s="19">
        <f>[6]Summary!$Z11</f>
        <v>1013.8775000000003</v>
      </c>
      <c r="EB17" s="52">
        <f t="shared" si="47"/>
        <v>892.21220000000028</v>
      </c>
    </row>
    <row r="18" spans="2:132" s="15" customFormat="1" ht="15.95" customHeight="1" x14ac:dyDescent="0.2">
      <c r="B18" s="16">
        <v>9</v>
      </c>
      <c r="C18" s="17">
        <f t="shared" si="48"/>
        <v>44295</v>
      </c>
      <c r="D18" s="18">
        <f>VLOOKUP(C18,'Net_Schedule &amp; Net_Actual'!$A$1:$C$2107,2,0)</f>
        <v>7020.8</v>
      </c>
      <c r="E18" s="18">
        <f>VLOOKUP(C18,'Net_Schedule &amp; Net_Actual'!$A$1:$C$2107,3,0)</f>
        <v>6876.1450000000004</v>
      </c>
      <c r="F18" s="19">
        <f>[6]Summary!$C12</f>
        <v>31299.840000000062</v>
      </c>
      <c r="G18" s="19">
        <f t="shared" si="0"/>
        <v>5280.0000000000109</v>
      </c>
      <c r="H18" s="19">
        <f t="shared" si="1"/>
        <v>220.00000000000045</v>
      </c>
      <c r="I18" s="19">
        <f t="shared" si="2"/>
        <v>4590.6432000000095</v>
      </c>
      <c r="J18" s="19">
        <f>[6]Summary!$D12</f>
        <v>1025.5875000000001</v>
      </c>
      <c r="K18" s="52">
        <f t="shared" si="3"/>
        <v>902.51700000000005</v>
      </c>
      <c r="M18" s="16">
        <v>9</v>
      </c>
      <c r="N18" s="17">
        <f t="shared" si="49"/>
        <v>44325</v>
      </c>
      <c r="O18" s="18">
        <f>VLOOKUP(N18,'Net_Schedule &amp; Net_Actual'!$A$1:$C$2107,2,0)</f>
        <v>10096.339999999998</v>
      </c>
      <c r="P18" s="18">
        <f>VLOOKUP(N18,'Net_Schedule &amp; Net_Actual'!$A$1:$C$2107,3,0)</f>
        <v>11385.6</v>
      </c>
      <c r="Q18" s="19">
        <f>[6]Summary!$E12</f>
        <v>31299.840000000062</v>
      </c>
      <c r="R18" s="19">
        <f t="shared" si="4"/>
        <v>5280.0000000000109</v>
      </c>
      <c r="S18" s="19">
        <f t="shared" si="5"/>
        <v>220.00000000000045</v>
      </c>
      <c r="T18" s="19">
        <f t="shared" si="6"/>
        <v>4590.6432000000095</v>
      </c>
      <c r="U18" s="19">
        <f>[6]Summary!$F12</f>
        <v>1628.8825000000008</v>
      </c>
      <c r="V18" s="52">
        <f t="shared" si="7"/>
        <v>1433.4166000000007</v>
      </c>
      <c r="X18" s="16">
        <v>9</v>
      </c>
      <c r="Y18" s="17">
        <f t="shared" si="50"/>
        <v>44356</v>
      </c>
      <c r="Z18" s="18">
        <f>VLOOKUP(Y18,'Net_Schedule &amp; Net_Actual'!$A$1:$C$2107,2,0)</f>
        <v>30824.803</v>
      </c>
      <c r="AA18" s="18">
        <f>VLOOKUP(Y18,'Net_Schedule &amp; Net_Actual'!$A$1:$C$2107,3,0)</f>
        <v>30625.817999999999</v>
      </c>
      <c r="AB18" s="19">
        <f>[6]Summary!$G12</f>
        <v>31299.840000000062</v>
      </c>
      <c r="AC18" s="19">
        <f t="shared" si="8"/>
        <v>5280.0000000000109</v>
      </c>
      <c r="AD18" s="19">
        <f t="shared" si="9"/>
        <v>220.00000000000045</v>
      </c>
      <c r="AE18" s="19">
        <f t="shared" si="10"/>
        <v>4590.6432000000095</v>
      </c>
      <c r="AF18" s="19">
        <f>[6]Summary!$H12</f>
        <v>5137.9200000000073</v>
      </c>
      <c r="AG18" s="52">
        <f t="shared" si="11"/>
        <v>4521.3696000000064</v>
      </c>
      <c r="AI18" s="16">
        <v>9</v>
      </c>
      <c r="AJ18" s="17">
        <f t="shared" si="51"/>
        <v>44386</v>
      </c>
      <c r="AK18" s="18">
        <f>VLOOKUP(AJ18,'Net_Schedule &amp; Net_Actual'!$A$1:$C$2107,2,0)</f>
        <v>30451.21</v>
      </c>
      <c r="AL18" s="18">
        <f>VLOOKUP(AJ18,'Net_Schedule &amp; Net_Actual'!$A$1:$C$2107,3,0)</f>
        <v>30313.891</v>
      </c>
      <c r="AM18" s="19">
        <f>[6]Summary!$I12</f>
        <v>31299.840000000062</v>
      </c>
      <c r="AN18" s="19">
        <f t="shared" si="12"/>
        <v>5280.0000000000109</v>
      </c>
      <c r="AO18" s="19">
        <f t="shared" si="13"/>
        <v>220.00000000000045</v>
      </c>
      <c r="AP18" s="19">
        <f t="shared" si="14"/>
        <v>4590.6432000000095</v>
      </c>
      <c r="AQ18" s="19">
        <f>[6]Summary!$J12</f>
        <v>5076.9600000000119</v>
      </c>
      <c r="AR18" s="52">
        <f t="shared" si="15"/>
        <v>4467.7248000000109</v>
      </c>
      <c r="AT18" s="16">
        <v>9</v>
      </c>
      <c r="AU18" s="17">
        <f t="shared" si="52"/>
        <v>44417</v>
      </c>
      <c r="AV18" s="18">
        <f>VLOOKUP(AU18,'Net_Schedule &amp; Net_Actual'!$A$1:$C$2107,2,0)</f>
        <v>30818.400000000001</v>
      </c>
      <c r="AW18" s="18">
        <f>VLOOKUP(AU18,'Net_Schedule &amp; Net_Actual'!$A$1:$C$2107,3,0)</f>
        <v>30592.145</v>
      </c>
      <c r="AX18" s="19">
        <f>[6]Summary!$K12</f>
        <v>31299.840000000062</v>
      </c>
      <c r="AY18" s="19">
        <f t="shared" si="16"/>
        <v>5280.0000000000109</v>
      </c>
      <c r="AZ18" s="19">
        <f t="shared" si="17"/>
        <v>220.00000000000045</v>
      </c>
      <c r="BA18" s="19">
        <f t="shared" si="18"/>
        <v>4590.6432000000095</v>
      </c>
      <c r="BB18" s="19">
        <f>[6]Summary!$L12</f>
        <v>5136.4800000000077</v>
      </c>
      <c r="BC18" s="52">
        <f t="shared" si="19"/>
        <v>4520.102400000007</v>
      </c>
      <c r="BE18" s="16">
        <v>9</v>
      </c>
      <c r="BF18" s="17">
        <f t="shared" si="53"/>
        <v>44448</v>
      </c>
      <c r="BG18" s="18">
        <f>VLOOKUP(BF18,'Net_Schedule &amp; Net_Actual'!$A$1:$C$2107,2,0)</f>
        <v>31296</v>
      </c>
      <c r="BH18" s="18">
        <f>VLOOKUP(BF18,'Net_Schedule &amp; Net_Actual'!$A$1:$C$2107,3,0)</f>
        <v>31205.382000000001</v>
      </c>
      <c r="BI18" s="19">
        <f>[6]Summary!$M12</f>
        <v>31299.840000000062</v>
      </c>
      <c r="BJ18" s="19">
        <f t="shared" si="20"/>
        <v>5280.0000000000109</v>
      </c>
      <c r="BK18" s="19">
        <f t="shared" si="21"/>
        <v>220.00000000000045</v>
      </c>
      <c r="BL18" s="19">
        <f t="shared" si="22"/>
        <v>4590.6432000000095</v>
      </c>
      <c r="BM18" s="19">
        <f>[6]Summary!$N12</f>
        <v>5215.9200000000083</v>
      </c>
      <c r="BN18" s="52">
        <f t="shared" si="23"/>
        <v>4590.0096000000076</v>
      </c>
      <c r="BP18" s="16">
        <v>9</v>
      </c>
      <c r="BQ18" s="17">
        <v>44470</v>
      </c>
      <c r="BR18" s="18">
        <f>VLOOKUP(BQ18,'Net_Schedule &amp; Net_Actual'!$A$1:$C$2107,2,0)</f>
        <v>22100.799999999999</v>
      </c>
      <c r="BS18" s="18">
        <f>VLOOKUP(BQ18,'Net_Schedule &amp; Net_Actual'!$A$1:$C$2107,3,0)</f>
        <v>21865.309000000001</v>
      </c>
      <c r="BT18" s="19">
        <f>[6]Summary!$O12</f>
        <v>31299.840000000062</v>
      </c>
      <c r="BU18" s="19">
        <f t="shared" si="24"/>
        <v>5280.0000000000109</v>
      </c>
      <c r="BV18" s="19">
        <f t="shared" si="25"/>
        <v>220.00000000000045</v>
      </c>
      <c r="BW18" s="19">
        <f t="shared" si="26"/>
        <v>4590.6432000000095</v>
      </c>
      <c r="BX18" s="19">
        <f>[6]Summary!$P12</f>
        <v>3081.242500000003</v>
      </c>
      <c r="BY18" s="52">
        <f t="shared" si="27"/>
        <v>2711.4934000000026</v>
      </c>
      <c r="CA18" s="16">
        <v>9</v>
      </c>
      <c r="CB18" s="17">
        <f t="shared" si="54"/>
        <v>44509</v>
      </c>
      <c r="CC18" s="18">
        <f>VLOOKUP(CB18,'Net_Schedule &amp; Net_Actual'!$A$1:$C$2107,2,0)</f>
        <v>12181.05</v>
      </c>
      <c r="CD18" s="18">
        <f>VLOOKUP(CB18,'Net_Schedule &amp; Net_Actual'!$A$1:$C$2107,3,0)</f>
        <v>12056</v>
      </c>
      <c r="CE18" s="19">
        <f>[6]Summary!$Q12</f>
        <v>31299.840000000062</v>
      </c>
      <c r="CF18" s="19">
        <f t="shared" si="28"/>
        <v>5280.0000000000109</v>
      </c>
      <c r="CG18" s="19">
        <f t="shared" si="29"/>
        <v>220.00000000000045</v>
      </c>
      <c r="CH18" s="19">
        <f t="shared" si="30"/>
        <v>4590.6432000000095</v>
      </c>
      <c r="CI18" s="19">
        <f>[6]Summary!$R12</f>
        <v>1931.1525000000006</v>
      </c>
      <c r="CJ18" s="52">
        <f t="shared" si="31"/>
        <v>1699.4142000000006</v>
      </c>
      <c r="CL18" s="16">
        <v>9</v>
      </c>
      <c r="CM18" s="17">
        <f t="shared" si="55"/>
        <v>44539</v>
      </c>
      <c r="CN18" s="18">
        <f>VLOOKUP(CM18,'Net_Schedule &amp; Net_Actual'!$A$1:$C$2107,2,0)</f>
        <v>8752.9</v>
      </c>
      <c r="CO18" s="18">
        <f>VLOOKUP(CM18,'Net_Schedule &amp; Net_Actual'!$A$1:$C$2107,3,0)</f>
        <v>8646.6180000000004</v>
      </c>
      <c r="CP18" s="19">
        <f>[6]Summary!$S12</f>
        <v>31299.840000000062</v>
      </c>
      <c r="CQ18" s="19">
        <f t="shared" si="32"/>
        <v>5280.0000000000109</v>
      </c>
      <c r="CR18" s="19">
        <f t="shared" si="33"/>
        <v>220.00000000000045</v>
      </c>
      <c r="CS18" s="19">
        <f t="shared" si="34"/>
        <v>4590.6432000000095</v>
      </c>
      <c r="CT18" s="19">
        <f>[6]Summary!$T12</f>
        <v>1458.7975000000001</v>
      </c>
      <c r="CU18" s="52">
        <f t="shared" si="35"/>
        <v>1283.7418</v>
      </c>
      <c r="CW18" s="16">
        <v>9</v>
      </c>
      <c r="CX18" s="17">
        <f t="shared" si="56"/>
        <v>44570</v>
      </c>
      <c r="CY18" s="18">
        <f>VLOOKUP(CX18,'Net_Schedule &amp; Net_Actual'!$A$1:$C$2107,2,0)</f>
        <v>6624.85</v>
      </c>
      <c r="CZ18" s="18">
        <f>VLOOKUP(CX18,'Net_Schedule &amp; Net_Actual'!$A$1:$C$2107,3,0)</f>
        <v>6529.6</v>
      </c>
      <c r="DA18" s="19">
        <f>[6]Summary!$U12</f>
        <v>31299.840000000062</v>
      </c>
      <c r="DB18" s="19">
        <f t="shared" si="36"/>
        <v>5280.0000000000109</v>
      </c>
      <c r="DC18" s="19">
        <f t="shared" si="37"/>
        <v>220.00000000000045</v>
      </c>
      <c r="DD18" s="19">
        <f t="shared" si="38"/>
        <v>4590.6432000000095</v>
      </c>
      <c r="DE18" s="19">
        <f>[6]Summary!$V12</f>
        <v>1038.8824999999999</v>
      </c>
      <c r="DF18" s="52">
        <f t="shared" si="39"/>
        <v>914.21659999999997</v>
      </c>
      <c r="DH18" s="16">
        <v>9</v>
      </c>
      <c r="DI18" s="17">
        <f t="shared" si="57"/>
        <v>44601</v>
      </c>
      <c r="DJ18" s="18">
        <f>VLOOKUP(DI18,'Net_Schedule &amp; Net_Actual'!$A$1:$C$2107,2,0)</f>
        <v>5045.5</v>
      </c>
      <c r="DK18" s="18">
        <f>VLOOKUP(DI18,'Net_Schedule &amp; Net_Actual'!$A$1:$C$2107,3,0)</f>
        <v>4991.2730000000001</v>
      </c>
      <c r="DL18" s="19">
        <f>[6]Summary!$W12</f>
        <v>31299.840000000062</v>
      </c>
      <c r="DM18" s="19">
        <f t="shared" si="40"/>
        <v>5280.0000000000109</v>
      </c>
      <c r="DN18" s="19">
        <f t="shared" si="41"/>
        <v>220.00000000000045</v>
      </c>
      <c r="DO18" s="19">
        <f t="shared" si="42"/>
        <v>4590.6432000000095</v>
      </c>
      <c r="DP18" s="19">
        <f>[6]Summary!$X12</f>
        <v>840.92750000000012</v>
      </c>
      <c r="DQ18" s="52">
        <f t="shared" si="43"/>
        <v>740.01620000000014</v>
      </c>
      <c r="DS18" s="16">
        <v>9</v>
      </c>
      <c r="DT18" s="17">
        <f t="shared" si="58"/>
        <v>44629</v>
      </c>
      <c r="DU18" s="18">
        <f>VLOOKUP(DT18,'Net_Schedule &amp; Net_Actual'!$A$1:$C$2107,2,0)</f>
        <v>6778</v>
      </c>
      <c r="DV18" s="18">
        <f>VLOOKUP(DT18,'Net_Schedule &amp; Net_Actual'!$A$1:$C$2107,3,0)</f>
        <v>6825.6</v>
      </c>
      <c r="DW18" s="19">
        <f>[6]Summary!$Y12</f>
        <v>31299.840000000062</v>
      </c>
      <c r="DX18" s="19">
        <f t="shared" si="44"/>
        <v>5280.0000000000109</v>
      </c>
      <c r="DY18" s="19">
        <f t="shared" si="45"/>
        <v>220.00000000000045</v>
      </c>
      <c r="DZ18" s="19">
        <f t="shared" si="46"/>
        <v>4590.6432000000095</v>
      </c>
      <c r="EA18" s="19">
        <f>[6]Summary!$Z12</f>
        <v>1129.7025000000006</v>
      </c>
      <c r="EB18" s="52">
        <f t="shared" si="47"/>
        <v>994.13820000000044</v>
      </c>
    </row>
    <row r="19" spans="2:132" s="15" customFormat="1" ht="15.95" customHeight="1" x14ac:dyDescent="0.2">
      <c r="B19" s="16">
        <v>10</v>
      </c>
      <c r="C19" s="17">
        <f t="shared" si="48"/>
        <v>44296</v>
      </c>
      <c r="D19" s="18">
        <f>VLOOKUP(C19,'Net_Schedule &amp; Net_Actual'!$A$1:$C$2107,2,0)</f>
        <v>8883.5079999999998</v>
      </c>
      <c r="E19" s="18">
        <f>VLOOKUP(C19,'Net_Schedule &amp; Net_Actual'!$A$1:$C$2107,3,0)</f>
        <v>8762.3269999999993</v>
      </c>
      <c r="F19" s="19">
        <f>[6]Summary!$C13</f>
        <v>31299.840000000062</v>
      </c>
      <c r="G19" s="19">
        <f t="shared" si="0"/>
        <v>5280.0000000000109</v>
      </c>
      <c r="H19" s="19">
        <f t="shared" si="1"/>
        <v>220.00000000000045</v>
      </c>
      <c r="I19" s="19">
        <f t="shared" si="2"/>
        <v>4590.6432000000095</v>
      </c>
      <c r="J19" s="19">
        <f>[6]Summary!$D13</f>
        <v>1163.875</v>
      </c>
      <c r="K19" s="52">
        <f t="shared" si="3"/>
        <v>1024.21</v>
      </c>
      <c r="M19" s="16">
        <v>10</v>
      </c>
      <c r="N19" s="17">
        <f t="shared" si="49"/>
        <v>44326</v>
      </c>
      <c r="O19" s="18">
        <f>VLOOKUP(N19,'Net_Schedule &amp; Net_Actual'!$A$1:$C$2107,2,0)</f>
        <v>10754.404999999999</v>
      </c>
      <c r="P19" s="18">
        <f>VLOOKUP(N19,'Net_Schedule &amp; Net_Actual'!$A$1:$C$2107,3,0)</f>
        <v>10525.091</v>
      </c>
      <c r="Q19" s="19">
        <f>[6]Summary!$E13</f>
        <v>31299.840000000062</v>
      </c>
      <c r="R19" s="19">
        <f t="shared" si="4"/>
        <v>5280.0000000000109</v>
      </c>
      <c r="S19" s="19">
        <f t="shared" si="5"/>
        <v>220.00000000000045</v>
      </c>
      <c r="T19" s="19">
        <f t="shared" si="6"/>
        <v>4590.6432000000095</v>
      </c>
      <c r="U19" s="19">
        <f>[6]Summary!$F13</f>
        <v>1792.5750000000012</v>
      </c>
      <c r="V19" s="52">
        <f t="shared" si="7"/>
        <v>1577.466000000001</v>
      </c>
      <c r="X19" s="16">
        <v>10</v>
      </c>
      <c r="Y19" s="17">
        <f t="shared" si="50"/>
        <v>44357</v>
      </c>
      <c r="Z19" s="18">
        <f>VLOOKUP(Y19,'Net_Schedule &amp; Net_Actual'!$A$1:$C$2107,2,0)</f>
        <v>29739.884999999998</v>
      </c>
      <c r="AA19" s="18">
        <f>VLOOKUP(Y19,'Net_Schedule &amp; Net_Actual'!$A$1:$C$2107,3,0)</f>
        <v>29399.272000000001</v>
      </c>
      <c r="AB19" s="19">
        <f>[6]Summary!$G13</f>
        <v>31299.840000000062</v>
      </c>
      <c r="AC19" s="19">
        <f t="shared" si="8"/>
        <v>5280.0000000000109</v>
      </c>
      <c r="AD19" s="19">
        <f t="shared" si="9"/>
        <v>220.00000000000045</v>
      </c>
      <c r="AE19" s="19">
        <f t="shared" si="10"/>
        <v>4590.6432000000095</v>
      </c>
      <c r="AF19" s="19">
        <f>[6]Summary!$H13</f>
        <v>4956.7700000000077</v>
      </c>
      <c r="AG19" s="52">
        <f t="shared" si="11"/>
        <v>4361.957600000007</v>
      </c>
      <c r="AI19" s="16">
        <v>10</v>
      </c>
      <c r="AJ19" s="17">
        <f t="shared" si="51"/>
        <v>44387</v>
      </c>
      <c r="AK19" s="18">
        <f>VLOOKUP(AJ19,'Net_Schedule &amp; Net_Actual'!$A$1:$C$2107,2,0)</f>
        <v>29943.78</v>
      </c>
      <c r="AL19" s="18">
        <f>VLOOKUP(AJ19,'Net_Schedule &amp; Net_Actual'!$A$1:$C$2107,3,0)</f>
        <v>29870.036</v>
      </c>
      <c r="AM19" s="19">
        <f>[6]Summary!$I13</f>
        <v>31299.840000000062</v>
      </c>
      <c r="AN19" s="19">
        <f t="shared" si="12"/>
        <v>5280.0000000000109</v>
      </c>
      <c r="AO19" s="19">
        <f t="shared" si="13"/>
        <v>220.00000000000045</v>
      </c>
      <c r="AP19" s="19">
        <f t="shared" si="14"/>
        <v>4590.6432000000095</v>
      </c>
      <c r="AQ19" s="19">
        <f>[6]Summary!$J13</f>
        <v>4992.3600000000115</v>
      </c>
      <c r="AR19" s="52">
        <f t="shared" si="15"/>
        <v>4393.2768000000106</v>
      </c>
      <c r="AT19" s="16">
        <v>10</v>
      </c>
      <c r="AU19" s="17">
        <f t="shared" si="52"/>
        <v>44418</v>
      </c>
      <c r="AV19" s="18">
        <f>VLOOKUP(AU19,'Net_Schedule &amp; Net_Actual'!$A$1:$C$2107,2,0)</f>
        <v>28574.240000000002</v>
      </c>
      <c r="AW19" s="18">
        <f>VLOOKUP(AU19,'Net_Schedule &amp; Net_Actual'!$A$1:$C$2107,3,0)</f>
        <v>28529.963</v>
      </c>
      <c r="AX19" s="19">
        <f>[6]Summary!$K13</f>
        <v>31299.840000000062</v>
      </c>
      <c r="AY19" s="19">
        <f t="shared" si="16"/>
        <v>5280.0000000000109</v>
      </c>
      <c r="AZ19" s="19">
        <f t="shared" si="17"/>
        <v>220.00000000000045</v>
      </c>
      <c r="BA19" s="19">
        <f t="shared" si="18"/>
        <v>4590.6432000000095</v>
      </c>
      <c r="BB19" s="19">
        <f>[6]Summary!$L13</f>
        <v>4762.5549999999948</v>
      </c>
      <c r="BC19" s="52">
        <f t="shared" si="19"/>
        <v>4191.0483999999951</v>
      </c>
      <c r="BE19" s="16">
        <v>10</v>
      </c>
      <c r="BF19" s="17">
        <f t="shared" si="53"/>
        <v>44449</v>
      </c>
      <c r="BG19" s="18">
        <f>VLOOKUP(BF19,'Net_Schedule &amp; Net_Actual'!$A$1:$C$2107,2,0)</f>
        <v>31296</v>
      </c>
      <c r="BH19" s="18">
        <f>VLOOKUP(BF19,'Net_Schedule &amp; Net_Actual'!$A$1:$C$2107,3,0)</f>
        <v>31066.327000000001</v>
      </c>
      <c r="BI19" s="19">
        <f>[6]Summary!$M13</f>
        <v>31299.840000000062</v>
      </c>
      <c r="BJ19" s="19">
        <f t="shared" si="20"/>
        <v>5280.0000000000109</v>
      </c>
      <c r="BK19" s="19">
        <f t="shared" si="21"/>
        <v>220.00000000000045</v>
      </c>
      <c r="BL19" s="19">
        <f t="shared" si="22"/>
        <v>4590.6432000000095</v>
      </c>
      <c r="BM19" s="19">
        <f>[6]Summary!$N13</f>
        <v>5215.9200000000083</v>
      </c>
      <c r="BN19" s="52">
        <f t="shared" si="23"/>
        <v>4590.0096000000076</v>
      </c>
      <c r="BP19" s="16">
        <v>10</v>
      </c>
      <c r="BQ19" s="17">
        <v>44470</v>
      </c>
      <c r="BR19" s="18">
        <f>VLOOKUP(BQ19,'Net_Schedule &amp; Net_Actual'!$A$1:$C$2107,2,0)</f>
        <v>22100.799999999999</v>
      </c>
      <c r="BS19" s="18">
        <f>VLOOKUP(BQ19,'Net_Schedule &amp; Net_Actual'!$A$1:$C$2107,3,0)</f>
        <v>21865.309000000001</v>
      </c>
      <c r="BT19" s="19">
        <f>[6]Summary!$O13</f>
        <v>31299.840000000062</v>
      </c>
      <c r="BU19" s="19">
        <f t="shared" si="24"/>
        <v>5280.0000000000109</v>
      </c>
      <c r="BV19" s="19">
        <f t="shared" si="25"/>
        <v>220.00000000000045</v>
      </c>
      <c r="BW19" s="19">
        <f t="shared" si="26"/>
        <v>4590.6432000000095</v>
      </c>
      <c r="BX19" s="19">
        <f>[6]Summary!$P13</f>
        <v>3043.0725000000025</v>
      </c>
      <c r="BY19" s="52">
        <f t="shared" si="27"/>
        <v>2677.9038000000023</v>
      </c>
      <c r="CA19" s="16">
        <v>10</v>
      </c>
      <c r="CB19" s="17">
        <f t="shared" si="54"/>
        <v>44510</v>
      </c>
      <c r="CC19" s="18">
        <f>VLOOKUP(CB19,'Net_Schedule &amp; Net_Actual'!$A$1:$C$2107,2,0)</f>
        <v>11837.344999999999</v>
      </c>
      <c r="CD19" s="18">
        <f>VLOOKUP(CB19,'Net_Schedule &amp; Net_Actual'!$A$1:$C$2107,3,0)</f>
        <v>11426.036</v>
      </c>
      <c r="CE19" s="19">
        <f>[6]Summary!$Q13</f>
        <v>31299.840000000062</v>
      </c>
      <c r="CF19" s="19">
        <f t="shared" si="28"/>
        <v>5280.0000000000109</v>
      </c>
      <c r="CG19" s="19">
        <f t="shared" si="29"/>
        <v>220.00000000000045</v>
      </c>
      <c r="CH19" s="19">
        <f t="shared" si="30"/>
        <v>4590.6432000000095</v>
      </c>
      <c r="CI19" s="19">
        <f>[6]Summary!$R13</f>
        <v>1972.8825000000006</v>
      </c>
      <c r="CJ19" s="52">
        <f t="shared" si="31"/>
        <v>1736.1366000000005</v>
      </c>
      <c r="CL19" s="16">
        <v>10</v>
      </c>
      <c r="CM19" s="17">
        <f t="shared" si="55"/>
        <v>44540</v>
      </c>
      <c r="CN19" s="18">
        <f>VLOOKUP(CM19,'Net_Schedule &amp; Net_Actual'!$A$1:$C$2107,2,0)</f>
        <v>8030.518</v>
      </c>
      <c r="CO19" s="18">
        <f>VLOOKUP(CM19,'Net_Schedule &amp; Net_Actual'!$A$1:$C$2107,3,0)</f>
        <v>7880.8729999999996</v>
      </c>
      <c r="CP19" s="19">
        <f>[6]Summary!$S13</f>
        <v>31299.840000000062</v>
      </c>
      <c r="CQ19" s="19">
        <f t="shared" si="32"/>
        <v>5280.0000000000109</v>
      </c>
      <c r="CR19" s="19">
        <f t="shared" si="33"/>
        <v>220.00000000000045</v>
      </c>
      <c r="CS19" s="19">
        <f t="shared" si="34"/>
        <v>4590.6432000000095</v>
      </c>
      <c r="CT19" s="19">
        <f>[6]Summary!$T13</f>
        <v>1338.9425000000001</v>
      </c>
      <c r="CU19" s="52">
        <f t="shared" si="35"/>
        <v>1178.2694000000001</v>
      </c>
      <c r="CW19" s="16">
        <v>10</v>
      </c>
      <c r="CX19" s="17">
        <f t="shared" si="56"/>
        <v>44571</v>
      </c>
      <c r="CY19" s="18">
        <f>VLOOKUP(CX19,'Net_Schedule &amp; Net_Actual'!$A$1:$C$2107,2,0)</f>
        <v>5149.8599999999997</v>
      </c>
      <c r="CZ19" s="18">
        <f>VLOOKUP(CX19,'Net_Schedule &amp; Net_Actual'!$A$1:$C$2107,3,0)</f>
        <v>5009.4539999999997</v>
      </c>
      <c r="DA19" s="19">
        <f>[6]Summary!$U13</f>
        <v>31299.840000000062</v>
      </c>
      <c r="DB19" s="19">
        <f t="shared" si="36"/>
        <v>5280.0000000000109</v>
      </c>
      <c r="DC19" s="19">
        <f t="shared" si="37"/>
        <v>220.00000000000045</v>
      </c>
      <c r="DD19" s="19">
        <f t="shared" si="38"/>
        <v>4590.6432000000095</v>
      </c>
      <c r="DE19" s="19">
        <f>[6]Summary!$V13</f>
        <v>860.63749999999982</v>
      </c>
      <c r="DF19" s="52">
        <f t="shared" si="39"/>
        <v>757.36099999999988</v>
      </c>
      <c r="DH19" s="16">
        <v>10</v>
      </c>
      <c r="DI19" s="17">
        <f t="shared" si="57"/>
        <v>44602</v>
      </c>
      <c r="DJ19" s="18">
        <f>VLOOKUP(DI19,'Net_Schedule &amp; Net_Actual'!$A$1:$C$2107,2,0)</f>
        <v>5021.25</v>
      </c>
      <c r="DK19" s="18">
        <f>VLOOKUP(DI19,'Net_Schedule &amp; Net_Actual'!$A$1:$C$2107,3,0)</f>
        <v>4982.6909999999998</v>
      </c>
      <c r="DL19" s="19">
        <f>[6]Summary!$W13</f>
        <v>31299.840000000062</v>
      </c>
      <c r="DM19" s="19">
        <f t="shared" si="40"/>
        <v>5280.0000000000109</v>
      </c>
      <c r="DN19" s="19">
        <f t="shared" si="41"/>
        <v>220.00000000000045</v>
      </c>
      <c r="DO19" s="19">
        <f t="shared" si="42"/>
        <v>4590.6432000000095</v>
      </c>
      <c r="DP19" s="19">
        <f>[6]Summary!$X13</f>
        <v>836.89000000000033</v>
      </c>
      <c r="DQ19" s="52">
        <f t="shared" si="43"/>
        <v>736.46320000000026</v>
      </c>
      <c r="DS19" s="16">
        <v>10</v>
      </c>
      <c r="DT19" s="17">
        <f t="shared" si="58"/>
        <v>44630</v>
      </c>
      <c r="DU19" s="18">
        <f>VLOOKUP(DT19,'Net_Schedule &amp; Net_Actual'!$A$1:$C$2107,2,0)</f>
        <v>8572.25</v>
      </c>
      <c r="DV19" s="18">
        <f>VLOOKUP(DT19,'Net_Schedule &amp; Net_Actual'!$A$1:$C$2107,3,0)</f>
        <v>8563.7090000000007</v>
      </c>
      <c r="DW19" s="19">
        <f>[6]Summary!$Y13</f>
        <v>31299.840000000062</v>
      </c>
      <c r="DX19" s="19">
        <f t="shared" si="44"/>
        <v>5280.0000000000109</v>
      </c>
      <c r="DY19" s="19">
        <f t="shared" si="45"/>
        <v>220.00000000000045</v>
      </c>
      <c r="DZ19" s="19">
        <f t="shared" si="46"/>
        <v>4590.6432000000095</v>
      </c>
      <c r="EA19" s="19">
        <f>[6]Summary!$Z13</f>
        <v>1363.4925000000005</v>
      </c>
      <c r="EB19" s="52">
        <f t="shared" si="47"/>
        <v>1199.8734000000004</v>
      </c>
    </row>
    <row r="20" spans="2:132" s="15" customFormat="1" ht="15.95" customHeight="1" x14ac:dyDescent="0.2">
      <c r="B20" s="16">
        <v>11</v>
      </c>
      <c r="C20" s="17">
        <f t="shared" si="48"/>
        <v>44297</v>
      </c>
      <c r="D20" s="18">
        <f>VLOOKUP(C20,'Net_Schedule &amp; Net_Actual'!$A$1:$C$2107,2,0)</f>
        <v>9144.2999999999993</v>
      </c>
      <c r="E20" s="18">
        <f>VLOOKUP(C20,'Net_Schedule &amp; Net_Actual'!$A$1:$C$2107,3,0)</f>
        <v>8983.4179999999997</v>
      </c>
      <c r="F20" s="19">
        <f>[6]Summary!$C14</f>
        <v>31299.840000000062</v>
      </c>
      <c r="G20" s="19">
        <f t="shared" si="0"/>
        <v>5280.0000000000109</v>
      </c>
      <c r="H20" s="19">
        <f t="shared" si="1"/>
        <v>220.00000000000045</v>
      </c>
      <c r="I20" s="19">
        <f t="shared" si="2"/>
        <v>4590.6432000000095</v>
      </c>
      <c r="J20" s="19">
        <f>[6]Summary!$D14</f>
        <v>1205.5100000000002</v>
      </c>
      <c r="K20" s="52">
        <f t="shared" si="3"/>
        <v>1060.8488000000002</v>
      </c>
      <c r="M20" s="16">
        <v>11</v>
      </c>
      <c r="N20" s="17">
        <f t="shared" si="49"/>
        <v>44327</v>
      </c>
      <c r="O20" s="18">
        <f>VLOOKUP(N20,'Net_Schedule &amp; Net_Actual'!$A$1:$C$2107,2,0)</f>
        <v>10984.715</v>
      </c>
      <c r="P20" s="18">
        <f>VLOOKUP(N20,'Net_Schedule &amp; Net_Actual'!$A$1:$C$2107,3,0)</f>
        <v>10603.781999999999</v>
      </c>
      <c r="Q20" s="19">
        <f>[6]Summary!$E14</f>
        <v>31299.840000000062</v>
      </c>
      <c r="R20" s="19">
        <f t="shared" si="4"/>
        <v>5280.0000000000109</v>
      </c>
      <c r="S20" s="19">
        <f t="shared" si="5"/>
        <v>220.00000000000045</v>
      </c>
      <c r="T20" s="19">
        <f t="shared" si="6"/>
        <v>4590.6432000000095</v>
      </c>
      <c r="U20" s="19">
        <f>[6]Summary!$F14</f>
        <v>1774.4100000000014</v>
      </c>
      <c r="V20" s="52">
        <f t="shared" si="7"/>
        <v>1561.4808000000012</v>
      </c>
      <c r="X20" s="16">
        <v>11</v>
      </c>
      <c r="Y20" s="17">
        <f t="shared" si="50"/>
        <v>44358</v>
      </c>
      <c r="Z20" s="18">
        <f>VLOOKUP(Y20,'Net_Schedule &amp; Net_Actual'!$A$1:$C$2107,2,0)</f>
        <v>29741</v>
      </c>
      <c r="AA20" s="18">
        <f>VLOOKUP(Y20,'Net_Schedule &amp; Net_Actual'!$A$1:$C$2107,3,0)</f>
        <v>29623.418000000001</v>
      </c>
      <c r="AB20" s="19">
        <f>[6]Summary!$G14</f>
        <v>31299.840000000062</v>
      </c>
      <c r="AC20" s="19">
        <f t="shared" si="8"/>
        <v>5280.0000000000109</v>
      </c>
      <c r="AD20" s="19">
        <f t="shared" si="9"/>
        <v>220.00000000000045</v>
      </c>
      <c r="AE20" s="19">
        <f t="shared" si="10"/>
        <v>4590.6432000000095</v>
      </c>
      <c r="AF20" s="19">
        <f>[6]Summary!$H14</f>
        <v>4956.7700000000077</v>
      </c>
      <c r="AG20" s="52">
        <f t="shared" si="11"/>
        <v>4361.957600000007</v>
      </c>
      <c r="AI20" s="16">
        <v>11</v>
      </c>
      <c r="AJ20" s="17">
        <f t="shared" si="51"/>
        <v>44388</v>
      </c>
      <c r="AK20" s="18">
        <f>VLOOKUP(AJ20,'Net_Schedule &amp; Net_Actual'!$A$1:$C$2107,2,0)</f>
        <v>30461.279999999999</v>
      </c>
      <c r="AL20" s="18">
        <f>VLOOKUP(AJ20,'Net_Schedule &amp; Net_Actual'!$A$1:$C$2107,3,0)</f>
        <v>30301.236000000001</v>
      </c>
      <c r="AM20" s="19">
        <f>[6]Summary!$I14</f>
        <v>31299.840000000062</v>
      </c>
      <c r="AN20" s="19">
        <f t="shared" si="12"/>
        <v>5280.0000000000109</v>
      </c>
      <c r="AO20" s="19">
        <f t="shared" si="13"/>
        <v>220.00000000000045</v>
      </c>
      <c r="AP20" s="19">
        <f t="shared" si="14"/>
        <v>4590.6432000000095</v>
      </c>
      <c r="AQ20" s="19">
        <f>[6]Summary!$J14</f>
        <v>5076.9600000000119</v>
      </c>
      <c r="AR20" s="52">
        <f t="shared" si="15"/>
        <v>4467.7248000000109</v>
      </c>
      <c r="AT20" s="16">
        <v>11</v>
      </c>
      <c r="AU20" s="17">
        <f t="shared" si="52"/>
        <v>44419</v>
      </c>
      <c r="AV20" s="18">
        <f>VLOOKUP(AU20,'Net_Schedule &amp; Net_Actual'!$A$1:$C$2107,2,0)</f>
        <v>31301.238000000001</v>
      </c>
      <c r="AW20" s="18">
        <f>VLOOKUP(AU20,'Net_Schedule &amp; Net_Actual'!$A$1:$C$2107,3,0)</f>
        <v>31230.254000000001</v>
      </c>
      <c r="AX20" s="19">
        <f>[6]Summary!$K14</f>
        <v>31299.840000000062</v>
      </c>
      <c r="AY20" s="19">
        <f t="shared" si="16"/>
        <v>5280.0000000000109</v>
      </c>
      <c r="AZ20" s="19">
        <f t="shared" si="17"/>
        <v>220.00000000000045</v>
      </c>
      <c r="BA20" s="19">
        <f t="shared" si="18"/>
        <v>4590.6432000000095</v>
      </c>
      <c r="BB20" s="19">
        <f>[6]Summary!$L14</f>
        <v>5217.1199999999981</v>
      </c>
      <c r="BC20" s="52">
        <f t="shared" si="19"/>
        <v>4591.0655999999981</v>
      </c>
      <c r="BE20" s="16">
        <v>11</v>
      </c>
      <c r="BF20" s="17">
        <f t="shared" si="53"/>
        <v>44450</v>
      </c>
      <c r="BG20" s="18">
        <f>VLOOKUP(BF20,'Net_Schedule &amp; Net_Actual'!$A$1:$C$2107,2,0)</f>
        <v>31296</v>
      </c>
      <c r="BH20" s="18">
        <f>VLOOKUP(BF20,'Net_Schedule &amp; Net_Actual'!$A$1:$C$2107,3,0)</f>
        <v>31151.927</v>
      </c>
      <c r="BI20" s="19">
        <f>[6]Summary!$M14</f>
        <v>31299.840000000062</v>
      </c>
      <c r="BJ20" s="19">
        <f t="shared" si="20"/>
        <v>5280.0000000000109</v>
      </c>
      <c r="BK20" s="19">
        <f t="shared" si="21"/>
        <v>220.00000000000045</v>
      </c>
      <c r="BL20" s="19">
        <f t="shared" si="22"/>
        <v>4590.6432000000095</v>
      </c>
      <c r="BM20" s="19">
        <f>[6]Summary!$N14</f>
        <v>5215.9200000000083</v>
      </c>
      <c r="BN20" s="52">
        <f t="shared" si="23"/>
        <v>4590.0096000000076</v>
      </c>
      <c r="BP20" s="16">
        <v>11</v>
      </c>
      <c r="BQ20" s="17">
        <v>44470</v>
      </c>
      <c r="BR20" s="18">
        <f>VLOOKUP(BQ20,'Net_Schedule &amp; Net_Actual'!$A$1:$C$2107,2,0)</f>
        <v>22100.799999999999</v>
      </c>
      <c r="BS20" s="18">
        <f>VLOOKUP(BQ20,'Net_Schedule &amp; Net_Actual'!$A$1:$C$2107,3,0)</f>
        <v>21865.309000000001</v>
      </c>
      <c r="BT20" s="19">
        <f>[6]Summary!$O14</f>
        <v>31299.840000000062</v>
      </c>
      <c r="BU20" s="19">
        <f t="shared" si="24"/>
        <v>5280.0000000000109</v>
      </c>
      <c r="BV20" s="19">
        <f t="shared" si="25"/>
        <v>220.00000000000045</v>
      </c>
      <c r="BW20" s="19">
        <f t="shared" si="26"/>
        <v>4590.6432000000095</v>
      </c>
      <c r="BX20" s="19">
        <f>[6]Summary!$P14</f>
        <v>3456.7500000000027</v>
      </c>
      <c r="BY20" s="52">
        <f t="shared" si="27"/>
        <v>3041.9400000000023</v>
      </c>
      <c r="CA20" s="16">
        <v>11</v>
      </c>
      <c r="CB20" s="17">
        <f t="shared" si="54"/>
        <v>44511</v>
      </c>
      <c r="CC20" s="18">
        <f>VLOOKUP(CB20,'Net_Schedule &amp; Net_Actual'!$A$1:$C$2107,2,0)</f>
        <v>11087.54</v>
      </c>
      <c r="CD20" s="18">
        <f>VLOOKUP(CB20,'Net_Schedule &amp; Net_Actual'!$A$1:$C$2107,3,0)</f>
        <v>10599.927</v>
      </c>
      <c r="CE20" s="19">
        <f>[6]Summary!$Q14</f>
        <v>31299.840000000062</v>
      </c>
      <c r="CF20" s="19">
        <f t="shared" si="28"/>
        <v>5280.0000000000109</v>
      </c>
      <c r="CG20" s="19">
        <f t="shared" si="29"/>
        <v>220.00000000000045</v>
      </c>
      <c r="CH20" s="19">
        <f t="shared" si="30"/>
        <v>4590.6432000000095</v>
      </c>
      <c r="CI20" s="19">
        <f>[6]Summary!$R14</f>
        <v>1930.7125000000008</v>
      </c>
      <c r="CJ20" s="52">
        <f t="shared" si="31"/>
        <v>1699.0270000000007</v>
      </c>
      <c r="CL20" s="16">
        <v>11</v>
      </c>
      <c r="CM20" s="17">
        <f t="shared" si="55"/>
        <v>44541</v>
      </c>
      <c r="CN20" s="18">
        <f>VLOOKUP(CM20,'Net_Schedule &amp; Net_Actual'!$A$1:$C$2107,2,0)</f>
        <v>7362.2380000000003</v>
      </c>
      <c r="CO20" s="18">
        <f>VLOOKUP(CM20,'Net_Schedule &amp; Net_Actual'!$A$1:$C$2107,3,0)</f>
        <v>6940.2179999999998</v>
      </c>
      <c r="CP20" s="19">
        <f>[6]Summary!$S14</f>
        <v>31299.840000000062</v>
      </c>
      <c r="CQ20" s="19">
        <f t="shared" si="32"/>
        <v>5280.0000000000109</v>
      </c>
      <c r="CR20" s="19">
        <f t="shared" si="33"/>
        <v>220.00000000000045</v>
      </c>
      <c r="CS20" s="19">
        <f t="shared" si="34"/>
        <v>4590.6432000000095</v>
      </c>
      <c r="CT20" s="19">
        <f>[6]Summary!$T14</f>
        <v>1227.1599999999999</v>
      </c>
      <c r="CU20" s="52">
        <f t="shared" si="35"/>
        <v>1079.9007999999999</v>
      </c>
      <c r="CW20" s="16">
        <v>11</v>
      </c>
      <c r="CX20" s="17">
        <f t="shared" si="56"/>
        <v>44572</v>
      </c>
      <c r="CY20" s="18">
        <f>VLOOKUP(CX20,'Net_Schedule &amp; Net_Actual'!$A$1:$C$2107,2,0)</f>
        <v>5876.473</v>
      </c>
      <c r="CZ20" s="18">
        <f>VLOOKUP(CX20,'Net_Schedule &amp; Net_Actual'!$A$1:$C$2107,3,0)</f>
        <v>5792.8</v>
      </c>
      <c r="DA20" s="19">
        <f>[6]Summary!$U14</f>
        <v>31299.840000000062</v>
      </c>
      <c r="DB20" s="19">
        <f t="shared" si="36"/>
        <v>5280.0000000000109</v>
      </c>
      <c r="DC20" s="19">
        <f t="shared" si="37"/>
        <v>220.00000000000045</v>
      </c>
      <c r="DD20" s="19">
        <f t="shared" si="38"/>
        <v>4590.6432000000095</v>
      </c>
      <c r="DE20" s="19">
        <f>[6]Summary!$V14</f>
        <v>984.00249999999971</v>
      </c>
      <c r="DF20" s="52">
        <f t="shared" si="39"/>
        <v>865.92219999999975</v>
      </c>
      <c r="DH20" s="16">
        <v>11</v>
      </c>
      <c r="DI20" s="17">
        <f t="shared" si="57"/>
        <v>44603</v>
      </c>
      <c r="DJ20" s="18">
        <f>VLOOKUP(DI20,'Net_Schedule &amp; Net_Actual'!$A$1:$C$2107,2,0)</f>
        <v>4796.9279999999999</v>
      </c>
      <c r="DK20" s="18">
        <f>VLOOKUP(DI20,'Net_Schedule &amp; Net_Actual'!$A$1:$C$2107,3,0)</f>
        <v>4724.3639999999996</v>
      </c>
      <c r="DL20" s="19">
        <f>[6]Summary!$W14</f>
        <v>31299.840000000062</v>
      </c>
      <c r="DM20" s="19">
        <f t="shared" si="40"/>
        <v>5280.0000000000109</v>
      </c>
      <c r="DN20" s="19">
        <f t="shared" si="41"/>
        <v>220.00000000000045</v>
      </c>
      <c r="DO20" s="19">
        <f t="shared" si="42"/>
        <v>4590.6432000000095</v>
      </c>
      <c r="DP20" s="19">
        <f>[6]Summary!$X14</f>
        <v>811.34500000000025</v>
      </c>
      <c r="DQ20" s="52">
        <f t="shared" si="43"/>
        <v>713.98360000000025</v>
      </c>
      <c r="DS20" s="16">
        <v>11</v>
      </c>
      <c r="DT20" s="17">
        <f t="shared" si="58"/>
        <v>44631</v>
      </c>
      <c r="DU20" s="18">
        <f>VLOOKUP(DT20,'Net_Schedule &amp; Net_Actual'!$A$1:$C$2107,2,0)</f>
        <v>6494.75</v>
      </c>
      <c r="DV20" s="18">
        <f>VLOOKUP(DT20,'Net_Schedule &amp; Net_Actual'!$A$1:$C$2107,3,0)</f>
        <v>6519.6360000000004</v>
      </c>
      <c r="DW20" s="19">
        <f>[6]Summary!$Y14</f>
        <v>31299.840000000062</v>
      </c>
      <c r="DX20" s="19">
        <f t="shared" si="44"/>
        <v>5280.0000000000109</v>
      </c>
      <c r="DY20" s="19">
        <f t="shared" si="45"/>
        <v>220.00000000000045</v>
      </c>
      <c r="DZ20" s="19">
        <f t="shared" si="46"/>
        <v>4590.6432000000095</v>
      </c>
      <c r="EA20" s="19">
        <f>[6]Summary!$Z14</f>
        <v>1082.4950000000006</v>
      </c>
      <c r="EB20" s="52">
        <f t="shared" si="47"/>
        <v>952.59560000000056</v>
      </c>
    </row>
    <row r="21" spans="2:132" s="15" customFormat="1" ht="15.95" customHeight="1" x14ac:dyDescent="0.2">
      <c r="B21" s="16">
        <v>12</v>
      </c>
      <c r="C21" s="17">
        <f t="shared" si="48"/>
        <v>44298</v>
      </c>
      <c r="D21" s="18">
        <f>VLOOKUP(C21,'Net_Schedule &amp; Net_Actual'!$A$1:$C$2107,2,0)</f>
        <v>9163.2279999999992</v>
      </c>
      <c r="E21" s="18">
        <f>VLOOKUP(C21,'Net_Schedule &amp; Net_Actual'!$A$1:$C$2107,3,0)</f>
        <v>9048.7270000000008</v>
      </c>
      <c r="F21" s="19">
        <f>[6]Summary!$C15</f>
        <v>31299.840000000062</v>
      </c>
      <c r="G21" s="19">
        <f t="shared" si="0"/>
        <v>5280.0000000000109</v>
      </c>
      <c r="H21" s="19">
        <f t="shared" si="1"/>
        <v>220.00000000000045</v>
      </c>
      <c r="I21" s="19">
        <f t="shared" si="2"/>
        <v>4590.6432000000095</v>
      </c>
      <c r="J21" s="19">
        <f>[6]Summary!$D15</f>
        <v>1242.3000000000002</v>
      </c>
      <c r="K21" s="52">
        <f t="shared" si="3"/>
        <v>1093.2240000000002</v>
      </c>
      <c r="M21" s="16">
        <v>12</v>
      </c>
      <c r="N21" s="17">
        <f t="shared" si="49"/>
        <v>44328</v>
      </c>
      <c r="O21" s="18">
        <f>VLOOKUP(N21,'Net_Schedule &amp; Net_Actual'!$A$1:$C$2107,2,0)</f>
        <v>13691.344999999999</v>
      </c>
      <c r="P21" s="18">
        <f>VLOOKUP(N21,'Net_Schedule &amp; Net_Actual'!$A$1:$C$2107,3,0)</f>
        <v>13401.018</v>
      </c>
      <c r="Q21" s="19">
        <f>[6]Summary!$E15</f>
        <v>31299.840000000062</v>
      </c>
      <c r="R21" s="19">
        <f t="shared" si="4"/>
        <v>5280.0000000000109</v>
      </c>
      <c r="S21" s="19">
        <f t="shared" si="5"/>
        <v>220.00000000000045</v>
      </c>
      <c r="T21" s="19">
        <f t="shared" si="6"/>
        <v>4590.6432000000095</v>
      </c>
      <c r="U21" s="19">
        <f>[6]Summary!$F15</f>
        <v>1804.7025000000015</v>
      </c>
      <c r="V21" s="52">
        <f t="shared" si="7"/>
        <v>1588.1382000000012</v>
      </c>
      <c r="X21" s="16">
        <v>12</v>
      </c>
      <c r="Y21" s="17">
        <f t="shared" si="50"/>
        <v>44359</v>
      </c>
      <c r="Z21" s="18">
        <f>VLOOKUP(Y21,'Net_Schedule &amp; Net_Actual'!$A$1:$C$2107,2,0)</f>
        <v>29758.008000000002</v>
      </c>
      <c r="AA21" s="18">
        <f>VLOOKUP(Y21,'Net_Schedule &amp; Net_Actual'!$A$1:$C$2107,3,0)</f>
        <v>29584.580999999998</v>
      </c>
      <c r="AB21" s="19">
        <f>[6]Summary!$G15</f>
        <v>31299.840000000062</v>
      </c>
      <c r="AC21" s="19">
        <f t="shared" si="8"/>
        <v>5280.0000000000109</v>
      </c>
      <c r="AD21" s="19">
        <f t="shared" si="9"/>
        <v>220.00000000000045</v>
      </c>
      <c r="AE21" s="19">
        <f t="shared" si="10"/>
        <v>4590.6432000000095</v>
      </c>
      <c r="AF21" s="19">
        <f>[6]Summary!$H15</f>
        <v>4965.0450000000064</v>
      </c>
      <c r="AG21" s="52">
        <f t="shared" si="11"/>
        <v>4369.2396000000053</v>
      </c>
      <c r="AI21" s="16">
        <v>12</v>
      </c>
      <c r="AJ21" s="17">
        <f t="shared" si="51"/>
        <v>44389</v>
      </c>
      <c r="AK21" s="18">
        <f>VLOOKUP(AJ21,'Net_Schedule &amp; Net_Actual'!$A$1:$C$2107,2,0)</f>
        <v>30330.578000000001</v>
      </c>
      <c r="AL21" s="18">
        <f>VLOOKUP(AJ21,'Net_Schedule &amp; Net_Actual'!$A$1:$C$2107,3,0)</f>
        <v>30041.454000000002</v>
      </c>
      <c r="AM21" s="19">
        <f>[6]Summary!$I15</f>
        <v>31299.840000000062</v>
      </c>
      <c r="AN21" s="19">
        <f t="shared" si="12"/>
        <v>5280.0000000000109</v>
      </c>
      <c r="AO21" s="19">
        <f t="shared" si="13"/>
        <v>220.00000000000045</v>
      </c>
      <c r="AP21" s="19">
        <f t="shared" si="14"/>
        <v>4590.6432000000095</v>
      </c>
      <c r="AQ21" s="19">
        <f>[6]Summary!$J15</f>
        <v>5056.8000000000093</v>
      </c>
      <c r="AR21" s="52">
        <f t="shared" si="15"/>
        <v>4449.9840000000086</v>
      </c>
      <c r="AT21" s="16">
        <v>12</v>
      </c>
      <c r="AU21" s="17">
        <f t="shared" si="52"/>
        <v>44420</v>
      </c>
      <c r="AV21" s="18">
        <f>VLOOKUP(AU21,'Net_Schedule &amp; Net_Actual'!$A$1:$C$2107,2,0)</f>
        <v>31296</v>
      </c>
      <c r="AW21" s="18">
        <f>VLOOKUP(AU21,'Net_Schedule &amp; Net_Actual'!$A$1:$C$2107,3,0)</f>
        <v>31161.018</v>
      </c>
      <c r="AX21" s="19">
        <f>[6]Summary!$K15</f>
        <v>31299.840000000062</v>
      </c>
      <c r="AY21" s="19">
        <f t="shared" si="16"/>
        <v>5280.0000000000109</v>
      </c>
      <c r="AZ21" s="19">
        <f t="shared" si="17"/>
        <v>220.00000000000045</v>
      </c>
      <c r="BA21" s="19">
        <f t="shared" si="18"/>
        <v>4590.6432000000095</v>
      </c>
      <c r="BB21" s="19">
        <f>[6]Summary!$L15</f>
        <v>5215.9200000000083</v>
      </c>
      <c r="BC21" s="52">
        <f t="shared" si="19"/>
        <v>4590.0096000000076</v>
      </c>
      <c r="BE21" s="16">
        <v>12</v>
      </c>
      <c r="BF21" s="17">
        <f t="shared" si="53"/>
        <v>44451</v>
      </c>
      <c r="BG21" s="18">
        <f>VLOOKUP(BF21,'Net_Schedule &amp; Net_Actual'!$A$1:$C$2107,2,0)</f>
        <v>30773.505000000001</v>
      </c>
      <c r="BH21" s="18">
        <f>VLOOKUP(BF21,'Net_Schedule &amp; Net_Actual'!$A$1:$C$2107,3,0)</f>
        <v>30682.762999999999</v>
      </c>
      <c r="BI21" s="19">
        <f>[6]Summary!$M15</f>
        <v>31299.840000000062</v>
      </c>
      <c r="BJ21" s="19">
        <f t="shared" si="20"/>
        <v>5280.0000000000109</v>
      </c>
      <c r="BK21" s="19">
        <f t="shared" si="21"/>
        <v>220.00000000000045</v>
      </c>
      <c r="BL21" s="19">
        <f t="shared" si="22"/>
        <v>4590.6432000000095</v>
      </c>
      <c r="BM21" s="19">
        <f>[6]Summary!$N15</f>
        <v>5143.5600000000068</v>
      </c>
      <c r="BN21" s="52">
        <f t="shared" si="23"/>
        <v>4526.3328000000056</v>
      </c>
      <c r="BP21" s="16">
        <v>12</v>
      </c>
      <c r="BQ21" s="17">
        <v>44470</v>
      </c>
      <c r="BR21" s="18">
        <f>VLOOKUP(BQ21,'Net_Schedule &amp; Net_Actual'!$A$1:$C$2107,2,0)</f>
        <v>22100.799999999999</v>
      </c>
      <c r="BS21" s="18">
        <f>VLOOKUP(BQ21,'Net_Schedule &amp; Net_Actual'!$A$1:$C$2107,3,0)</f>
        <v>21865.309000000001</v>
      </c>
      <c r="BT21" s="19">
        <f>[6]Summary!$O15</f>
        <v>31299.840000000062</v>
      </c>
      <c r="BU21" s="19">
        <f t="shared" si="24"/>
        <v>5280.0000000000109</v>
      </c>
      <c r="BV21" s="19">
        <f t="shared" si="25"/>
        <v>220.00000000000045</v>
      </c>
      <c r="BW21" s="19">
        <f t="shared" si="26"/>
        <v>4590.6432000000095</v>
      </c>
      <c r="BX21" s="19">
        <f>[6]Summary!$P15</f>
        <v>3270.0200000000032</v>
      </c>
      <c r="BY21" s="52">
        <f t="shared" si="27"/>
        <v>2877.6176000000028</v>
      </c>
      <c r="CA21" s="16">
        <v>12</v>
      </c>
      <c r="CB21" s="17">
        <f t="shared" si="54"/>
        <v>44512</v>
      </c>
      <c r="CC21" s="18">
        <f>VLOOKUP(CB21,'Net_Schedule &amp; Net_Actual'!$A$1:$C$2107,2,0)</f>
        <v>12577.55</v>
      </c>
      <c r="CD21" s="18">
        <f>VLOOKUP(CB21,'Net_Schedule &amp; Net_Actual'!$A$1:$C$2107,3,0)</f>
        <v>12393.817999999999</v>
      </c>
      <c r="CE21" s="19">
        <f>[6]Summary!$Q15</f>
        <v>31299.840000000062</v>
      </c>
      <c r="CF21" s="19">
        <f t="shared" si="28"/>
        <v>5280.0000000000109</v>
      </c>
      <c r="CG21" s="19">
        <f t="shared" si="29"/>
        <v>220.00000000000045</v>
      </c>
      <c r="CH21" s="19">
        <f t="shared" si="30"/>
        <v>4590.6432000000095</v>
      </c>
      <c r="CI21" s="19">
        <f>[6]Summary!$R15</f>
        <v>2030.9975000000011</v>
      </c>
      <c r="CJ21" s="52">
        <f t="shared" si="31"/>
        <v>1787.277800000001</v>
      </c>
      <c r="CL21" s="16">
        <v>12</v>
      </c>
      <c r="CM21" s="17">
        <f t="shared" si="55"/>
        <v>44542</v>
      </c>
      <c r="CN21" s="18">
        <f>VLOOKUP(CM21,'Net_Schedule &amp; Net_Actual'!$A$1:$C$2107,2,0)</f>
        <v>7254.2330000000002</v>
      </c>
      <c r="CO21" s="18">
        <f>VLOOKUP(CM21,'Net_Schedule &amp; Net_Actual'!$A$1:$C$2107,3,0)</f>
        <v>7064.1450000000004</v>
      </c>
      <c r="CP21" s="19">
        <f>[6]Summary!$S15</f>
        <v>31299.840000000062</v>
      </c>
      <c r="CQ21" s="19">
        <f t="shared" si="32"/>
        <v>5280.0000000000109</v>
      </c>
      <c r="CR21" s="19">
        <f t="shared" si="33"/>
        <v>220.00000000000045</v>
      </c>
      <c r="CS21" s="19">
        <f t="shared" si="34"/>
        <v>4590.6432000000095</v>
      </c>
      <c r="CT21" s="19">
        <f>[6]Summary!$T15</f>
        <v>1209.9524999999999</v>
      </c>
      <c r="CU21" s="52">
        <f t="shared" si="35"/>
        <v>1064.7582</v>
      </c>
      <c r="CW21" s="16">
        <v>12</v>
      </c>
      <c r="CX21" s="17">
        <f t="shared" si="56"/>
        <v>44573</v>
      </c>
      <c r="CY21" s="18">
        <f>VLOOKUP(CX21,'Net_Schedule &amp; Net_Actual'!$A$1:$C$2107,2,0)</f>
        <v>5798.45</v>
      </c>
      <c r="CZ21" s="18">
        <f>VLOOKUP(CX21,'Net_Schedule &amp; Net_Actual'!$A$1:$C$2107,3,0)</f>
        <v>5752.7269999999999</v>
      </c>
      <c r="DA21" s="19">
        <f>[6]Summary!$U15</f>
        <v>31299.840000000062</v>
      </c>
      <c r="DB21" s="19">
        <f t="shared" si="36"/>
        <v>5280.0000000000109</v>
      </c>
      <c r="DC21" s="19">
        <f t="shared" si="37"/>
        <v>220.00000000000045</v>
      </c>
      <c r="DD21" s="19">
        <f t="shared" si="38"/>
        <v>4590.6432000000095</v>
      </c>
      <c r="DE21" s="19">
        <f>[6]Summary!$V15</f>
        <v>966.39749999999981</v>
      </c>
      <c r="DF21" s="52">
        <f t="shared" si="39"/>
        <v>850.42979999999989</v>
      </c>
      <c r="DH21" s="16">
        <v>12</v>
      </c>
      <c r="DI21" s="17">
        <f t="shared" si="57"/>
        <v>44604</v>
      </c>
      <c r="DJ21" s="18">
        <f>VLOOKUP(DI21,'Net_Schedule &amp; Net_Actual'!$A$1:$C$2107,2,0)</f>
        <v>4573.5</v>
      </c>
      <c r="DK21" s="18">
        <f>VLOOKUP(DI21,'Net_Schedule &amp; Net_Actual'!$A$1:$C$2107,3,0)</f>
        <v>4586.0360000000001</v>
      </c>
      <c r="DL21" s="19">
        <f>[6]Summary!$W15</f>
        <v>31299.840000000062</v>
      </c>
      <c r="DM21" s="19">
        <f t="shared" si="40"/>
        <v>5280.0000000000109</v>
      </c>
      <c r="DN21" s="19">
        <f t="shared" si="41"/>
        <v>220.00000000000045</v>
      </c>
      <c r="DO21" s="19">
        <f t="shared" si="42"/>
        <v>4590.6432000000095</v>
      </c>
      <c r="DP21" s="19">
        <f>[6]Summary!$X15</f>
        <v>762.26750000000038</v>
      </c>
      <c r="DQ21" s="52">
        <f t="shared" si="43"/>
        <v>670.79540000000031</v>
      </c>
      <c r="DS21" s="16">
        <v>12</v>
      </c>
      <c r="DT21" s="17">
        <f t="shared" si="58"/>
        <v>44632</v>
      </c>
      <c r="DU21" s="18">
        <f>VLOOKUP(DT21,'Net_Schedule &amp; Net_Actual'!$A$1:$C$2107,2,0)</f>
        <v>7759.75</v>
      </c>
      <c r="DV21" s="18">
        <f>VLOOKUP(DT21,'Net_Schedule &amp; Net_Actual'!$A$1:$C$2107,3,0)</f>
        <v>7826.5450000000001</v>
      </c>
      <c r="DW21" s="19">
        <f>[6]Summary!$Y15</f>
        <v>31299.840000000062</v>
      </c>
      <c r="DX21" s="19">
        <f t="shared" si="44"/>
        <v>5280.0000000000109</v>
      </c>
      <c r="DY21" s="19">
        <f t="shared" si="45"/>
        <v>220.00000000000045</v>
      </c>
      <c r="DZ21" s="19">
        <f t="shared" si="46"/>
        <v>4590.6432000000095</v>
      </c>
      <c r="EA21" s="19">
        <f>[6]Summary!$Z15</f>
        <v>1293.3250000000005</v>
      </c>
      <c r="EB21" s="52">
        <f t="shared" si="47"/>
        <v>1138.1260000000004</v>
      </c>
    </row>
    <row r="22" spans="2:132" s="15" customFormat="1" ht="15.95" customHeight="1" x14ac:dyDescent="0.2">
      <c r="B22" s="16">
        <v>13</v>
      </c>
      <c r="C22" s="17">
        <f t="shared" si="48"/>
        <v>44299</v>
      </c>
      <c r="D22" s="18">
        <f>VLOOKUP(C22,'Net_Schedule &amp; Net_Actual'!$A$1:$C$2107,2,0)</f>
        <v>9543.6479999999992</v>
      </c>
      <c r="E22" s="18">
        <f>VLOOKUP(C22,'Net_Schedule &amp; Net_Actual'!$A$1:$C$2107,3,0)</f>
        <v>9286.7630000000008</v>
      </c>
      <c r="F22" s="19">
        <f>[6]Summary!$C16</f>
        <v>31299.840000000062</v>
      </c>
      <c r="G22" s="19">
        <f t="shared" si="0"/>
        <v>5280.0000000000109</v>
      </c>
      <c r="H22" s="19">
        <f t="shared" si="1"/>
        <v>220.00000000000045</v>
      </c>
      <c r="I22" s="19">
        <f t="shared" si="2"/>
        <v>4590.6432000000095</v>
      </c>
      <c r="J22" s="19">
        <f>[6]Summary!$D16</f>
        <v>1315.6675</v>
      </c>
      <c r="K22" s="52">
        <f t="shared" si="3"/>
        <v>1157.7873999999999</v>
      </c>
      <c r="M22" s="16">
        <v>13</v>
      </c>
      <c r="N22" s="17">
        <f t="shared" si="49"/>
        <v>44329</v>
      </c>
      <c r="O22" s="18">
        <f>VLOOKUP(N22,'Net_Schedule &amp; Net_Actual'!$A$1:$C$2107,2,0)</f>
        <v>14151.242499999998</v>
      </c>
      <c r="P22" s="18">
        <f>VLOOKUP(N22,'Net_Schedule &amp; Net_Actual'!$A$1:$C$2107,3,0)</f>
        <v>13721.091</v>
      </c>
      <c r="Q22" s="19">
        <f>[6]Summary!$E16</f>
        <v>31299.840000000062</v>
      </c>
      <c r="R22" s="19">
        <f t="shared" si="4"/>
        <v>5280.0000000000109</v>
      </c>
      <c r="S22" s="19">
        <f t="shared" si="5"/>
        <v>220.00000000000045</v>
      </c>
      <c r="T22" s="19">
        <f t="shared" si="6"/>
        <v>4590.6432000000095</v>
      </c>
      <c r="U22" s="19">
        <f>[6]Summary!$F16</f>
        <v>1744.1150000000011</v>
      </c>
      <c r="V22" s="52">
        <f t="shared" si="7"/>
        <v>1534.821200000001</v>
      </c>
      <c r="X22" s="16">
        <v>13</v>
      </c>
      <c r="Y22" s="17">
        <f t="shared" si="50"/>
        <v>44360</v>
      </c>
      <c r="Z22" s="18">
        <f>VLOOKUP(Y22,'Net_Schedule &amp; Net_Actual'!$A$1:$C$2107,2,0)</f>
        <v>29974.848000000002</v>
      </c>
      <c r="AA22" s="18">
        <f>VLOOKUP(Y22,'Net_Schedule &amp; Net_Actual'!$A$1:$C$2107,3,0)</f>
        <v>30151.708999999999</v>
      </c>
      <c r="AB22" s="19">
        <f>[6]Summary!$G16</f>
        <v>31299.840000000062</v>
      </c>
      <c r="AC22" s="19">
        <f t="shared" si="8"/>
        <v>5280.0000000000109</v>
      </c>
      <c r="AD22" s="19">
        <f t="shared" si="9"/>
        <v>220.00000000000045</v>
      </c>
      <c r="AE22" s="19">
        <f t="shared" si="10"/>
        <v>4590.6432000000095</v>
      </c>
      <c r="AF22" s="19">
        <f>[6]Summary!$H16</f>
        <v>5137.9200000000073</v>
      </c>
      <c r="AG22" s="52">
        <f t="shared" si="11"/>
        <v>4521.3696000000064</v>
      </c>
      <c r="AI22" s="16">
        <v>13</v>
      </c>
      <c r="AJ22" s="17">
        <f t="shared" si="51"/>
        <v>44390</v>
      </c>
      <c r="AK22" s="18">
        <f>VLOOKUP(AJ22,'Net_Schedule &amp; Net_Actual'!$A$1:$C$2107,2,0)</f>
        <v>29850.87</v>
      </c>
      <c r="AL22" s="18">
        <f>VLOOKUP(AJ22,'Net_Schedule &amp; Net_Actual'!$A$1:$C$2107,3,0)</f>
        <v>29670.109</v>
      </c>
      <c r="AM22" s="19">
        <f>[6]Summary!$I16</f>
        <v>31299.840000000062</v>
      </c>
      <c r="AN22" s="19">
        <f t="shared" si="12"/>
        <v>5280.0000000000109</v>
      </c>
      <c r="AO22" s="19">
        <f t="shared" si="13"/>
        <v>220.00000000000045</v>
      </c>
      <c r="AP22" s="19">
        <f t="shared" si="14"/>
        <v>4590.6432000000095</v>
      </c>
      <c r="AQ22" s="19">
        <f>[6]Summary!$J16</f>
        <v>4975.1749999999993</v>
      </c>
      <c r="AR22" s="52">
        <f t="shared" si="15"/>
        <v>4378.1539999999995</v>
      </c>
      <c r="AT22" s="16">
        <v>13</v>
      </c>
      <c r="AU22" s="17">
        <f t="shared" si="52"/>
        <v>44421</v>
      </c>
      <c r="AV22" s="18">
        <f>VLOOKUP(AU22,'Net_Schedule &amp; Net_Actual'!$A$1:$C$2107,2,0)</f>
        <v>31035</v>
      </c>
      <c r="AW22" s="18">
        <f>VLOOKUP(AU22,'Net_Schedule &amp; Net_Actual'!$A$1:$C$2107,3,0)</f>
        <v>31087.491000000002</v>
      </c>
      <c r="AX22" s="19">
        <f>[6]Summary!$K16</f>
        <v>31299.840000000062</v>
      </c>
      <c r="AY22" s="19">
        <f t="shared" si="16"/>
        <v>5280.0000000000109</v>
      </c>
      <c r="AZ22" s="19">
        <f t="shared" si="17"/>
        <v>220.00000000000045</v>
      </c>
      <c r="BA22" s="19">
        <f t="shared" si="18"/>
        <v>4590.6432000000095</v>
      </c>
      <c r="BB22" s="19">
        <f>[6]Summary!$L16</f>
        <v>5215.9200000000083</v>
      </c>
      <c r="BC22" s="52">
        <f t="shared" si="19"/>
        <v>4590.0096000000076</v>
      </c>
      <c r="BE22" s="16">
        <v>13</v>
      </c>
      <c r="BF22" s="17">
        <f t="shared" si="53"/>
        <v>44452</v>
      </c>
      <c r="BG22" s="18">
        <f>VLOOKUP(BF22,'Net_Schedule &amp; Net_Actual'!$A$1:$C$2107,2,0)</f>
        <v>31291.547999999999</v>
      </c>
      <c r="BH22" s="18">
        <f>VLOOKUP(BF22,'Net_Schedule &amp; Net_Actual'!$A$1:$C$2107,3,0)</f>
        <v>31194.400000000001</v>
      </c>
      <c r="BI22" s="19">
        <f>[6]Summary!$M16</f>
        <v>31299.840000000062</v>
      </c>
      <c r="BJ22" s="19">
        <f t="shared" si="20"/>
        <v>5280.0000000000109</v>
      </c>
      <c r="BK22" s="19">
        <f t="shared" si="21"/>
        <v>220.00000000000045</v>
      </c>
      <c r="BL22" s="19">
        <f t="shared" si="22"/>
        <v>4590.6432000000095</v>
      </c>
      <c r="BM22" s="19">
        <f>[6]Summary!$N16</f>
        <v>5215.9200000000083</v>
      </c>
      <c r="BN22" s="52">
        <f t="shared" si="23"/>
        <v>4590.0096000000076</v>
      </c>
      <c r="BP22" s="16">
        <v>13</v>
      </c>
      <c r="BQ22" s="17">
        <v>44470</v>
      </c>
      <c r="BR22" s="18">
        <f>VLOOKUP(BQ22,'Net_Schedule &amp; Net_Actual'!$A$1:$C$2107,2,0)</f>
        <v>22100.799999999999</v>
      </c>
      <c r="BS22" s="18">
        <f>VLOOKUP(BQ22,'Net_Schedule &amp; Net_Actual'!$A$1:$C$2107,3,0)</f>
        <v>21865.309000000001</v>
      </c>
      <c r="BT22" s="19">
        <f>[6]Summary!$O16</f>
        <v>31299.840000000062</v>
      </c>
      <c r="BU22" s="19">
        <f t="shared" si="24"/>
        <v>5280.0000000000109</v>
      </c>
      <c r="BV22" s="19">
        <f t="shared" si="25"/>
        <v>220.00000000000045</v>
      </c>
      <c r="BW22" s="19">
        <f t="shared" si="26"/>
        <v>4590.6432000000095</v>
      </c>
      <c r="BX22" s="19">
        <f>[6]Summary!$P16</f>
        <v>3138.6824999999967</v>
      </c>
      <c r="BY22" s="52">
        <f t="shared" si="27"/>
        <v>2762.0405999999971</v>
      </c>
      <c r="CA22" s="16">
        <v>13</v>
      </c>
      <c r="CB22" s="17">
        <f t="shared" si="54"/>
        <v>44513</v>
      </c>
      <c r="CC22" s="18">
        <f>VLOOKUP(CB22,'Net_Schedule &amp; Net_Actual'!$A$1:$C$2107,2,0)</f>
        <v>11435.848</v>
      </c>
      <c r="CD22" s="18">
        <f>VLOOKUP(CB22,'Net_Schedule &amp; Net_Actual'!$A$1:$C$2107,3,0)</f>
        <v>11240.436</v>
      </c>
      <c r="CE22" s="19">
        <f>[6]Summary!$Q16</f>
        <v>31299.840000000062</v>
      </c>
      <c r="CF22" s="19">
        <f t="shared" si="28"/>
        <v>5280.0000000000109</v>
      </c>
      <c r="CG22" s="19">
        <f t="shared" si="29"/>
        <v>220.00000000000045</v>
      </c>
      <c r="CH22" s="19">
        <f t="shared" si="30"/>
        <v>4590.6432000000095</v>
      </c>
      <c r="CI22" s="19">
        <f>[6]Summary!$R16</f>
        <v>1905.9575000000007</v>
      </c>
      <c r="CJ22" s="52">
        <f t="shared" si="31"/>
        <v>1677.2426000000005</v>
      </c>
      <c r="CL22" s="16">
        <v>13</v>
      </c>
      <c r="CM22" s="17">
        <f t="shared" si="55"/>
        <v>44543</v>
      </c>
      <c r="CN22" s="18">
        <f>VLOOKUP(CM22,'Net_Schedule &amp; Net_Actual'!$A$1:$C$2107,2,0)</f>
        <v>7719.66</v>
      </c>
      <c r="CO22" s="18">
        <f>VLOOKUP(CM22,'Net_Schedule &amp; Net_Actual'!$A$1:$C$2107,3,0)</f>
        <v>7672.3639999999996</v>
      </c>
      <c r="CP22" s="19">
        <f>[6]Summary!$S16</f>
        <v>31299.840000000062</v>
      </c>
      <c r="CQ22" s="19">
        <f t="shared" si="32"/>
        <v>5280.0000000000109</v>
      </c>
      <c r="CR22" s="19">
        <f t="shared" si="33"/>
        <v>220.00000000000045</v>
      </c>
      <c r="CS22" s="19">
        <f t="shared" si="34"/>
        <v>4590.6432000000095</v>
      </c>
      <c r="CT22" s="19">
        <f>[6]Summary!$T16</f>
        <v>1287.4349999999999</v>
      </c>
      <c r="CU22" s="52">
        <f t="shared" si="35"/>
        <v>1132.9428</v>
      </c>
      <c r="CW22" s="16">
        <v>13</v>
      </c>
      <c r="CX22" s="17">
        <f t="shared" si="56"/>
        <v>44574</v>
      </c>
      <c r="CY22" s="18">
        <f>VLOOKUP(CX22,'Net_Schedule &amp; Net_Actual'!$A$1:$C$2107,2,0)</f>
        <v>5835.45</v>
      </c>
      <c r="CZ22" s="18">
        <f>VLOOKUP(CX22,'Net_Schedule &amp; Net_Actual'!$A$1:$C$2107,3,0)</f>
        <v>5753.8180000000002</v>
      </c>
      <c r="DA22" s="19">
        <f>[6]Summary!$U16</f>
        <v>31299.840000000062</v>
      </c>
      <c r="DB22" s="19">
        <f t="shared" si="36"/>
        <v>5280.0000000000109</v>
      </c>
      <c r="DC22" s="19">
        <f t="shared" si="37"/>
        <v>220.00000000000045</v>
      </c>
      <c r="DD22" s="19">
        <f t="shared" si="38"/>
        <v>4590.6432000000095</v>
      </c>
      <c r="DE22" s="19">
        <f>[6]Summary!$V16</f>
        <v>972.56499999999971</v>
      </c>
      <c r="DF22" s="52">
        <f t="shared" si="39"/>
        <v>855.85719999999981</v>
      </c>
      <c r="DH22" s="16">
        <v>13</v>
      </c>
      <c r="DI22" s="17">
        <f t="shared" si="57"/>
        <v>44605</v>
      </c>
      <c r="DJ22" s="18">
        <f>VLOOKUP(DI22,'Net_Schedule &amp; Net_Actual'!$A$1:$C$2107,2,0)</f>
        <v>4966.75</v>
      </c>
      <c r="DK22" s="18">
        <f>VLOOKUP(DI22,'Net_Schedule &amp; Net_Actual'!$A$1:$C$2107,3,0)</f>
        <v>4984</v>
      </c>
      <c r="DL22" s="19">
        <f>[6]Summary!$W16</f>
        <v>31299.840000000062</v>
      </c>
      <c r="DM22" s="19">
        <f t="shared" si="40"/>
        <v>5280.0000000000109</v>
      </c>
      <c r="DN22" s="19">
        <f t="shared" si="41"/>
        <v>220.00000000000045</v>
      </c>
      <c r="DO22" s="19">
        <f t="shared" si="42"/>
        <v>4590.6432000000095</v>
      </c>
      <c r="DP22" s="19">
        <f>[6]Summary!$X16</f>
        <v>827.80750000000035</v>
      </c>
      <c r="DQ22" s="52">
        <f t="shared" si="43"/>
        <v>728.47060000000033</v>
      </c>
      <c r="DS22" s="16">
        <v>13</v>
      </c>
      <c r="DT22" s="17">
        <f t="shared" si="58"/>
        <v>44633</v>
      </c>
      <c r="DU22" s="18">
        <f>VLOOKUP(DT22,'Net_Schedule &amp; Net_Actual'!$A$1:$C$2107,2,0)</f>
        <v>7189.25</v>
      </c>
      <c r="DV22" s="18">
        <f>VLOOKUP(DT22,'Net_Schedule &amp; Net_Actual'!$A$1:$C$2107,3,0)</f>
        <v>7203.4179999999997</v>
      </c>
      <c r="DW22" s="19">
        <f>[6]Summary!$Y16</f>
        <v>31299.840000000062</v>
      </c>
      <c r="DX22" s="19">
        <f t="shared" si="44"/>
        <v>5280.0000000000109</v>
      </c>
      <c r="DY22" s="19">
        <f t="shared" si="45"/>
        <v>220.00000000000045</v>
      </c>
      <c r="DZ22" s="19">
        <f t="shared" si="46"/>
        <v>4590.6432000000095</v>
      </c>
      <c r="EA22" s="19">
        <f>[6]Summary!$Z16</f>
        <v>1198.2350000000006</v>
      </c>
      <c r="EB22" s="52">
        <f t="shared" si="47"/>
        <v>1054.4468000000006</v>
      </c>
    </row>
    <row r="23" spans="2:132" s="15" customFormat="1" ht="15.95" customHeight="1" x14ac:dyDescent="0.2">
      <c r="B23" s="16">
        <v>14</v>
      </c>
      <c r="C23" s="17">
        <f t="shared" si="48"/>
        <v>44300</v>
      </c>
      <c r="D23" s="18">
        <f>VLOOKUP(C23,'Net_Schedule &amp; Net_Actual'!$A$1:$C$2107,2,0)</f>
        <v>8765.893</v>
      </c>
      <c r="E23" s="18">
        <f>VLOOKUP(C23,'Net_Schedule &amp; Net_Actual'!$A$1:$C$2107,3,0)</f>
        <v>8500.1450000000004</v>
      </c>
      <c r="F23" s="19">
        <f>[6]Summary!$C17</f>
        <v>31299.840000000062</v>
      </c>
      <c r="G23" s="19">
        <f t="shared" si="0"/>
        <v>5280.0000000000109</v>
      </c>
      <c r="H23" s="19">
        <f t="shared" si="1"/>
        <v>220.00000000000045</v>
      </c>
      <c r="I23" s="19">
        <f t="shared" si="2"/>
        <v>4590.6432000000095</v>
      </c>
      <c r="J23" s="19">
        <f>[6]Summary!$D17</f>
        <v>1319.5025000000001</v>
      </c>
      <c r="K23" s="52">
        <f t="shared" si="3"/>
        <v>1161.1622</v>
      </c>
      <c r="M23" s="16">
        <v>14</v>
      </c>
      <c r="N23" s="17">
        <f t="shared" si="49"/>
        <v>44330</v>
      </c>
      <c r="O23" s="18">
        <f>VLOOKUP(N23,'Net_Schedule &amp; Net_Actual'!$A$1:$C$2107,2,0)</f>
        <v>14702.745000000001</v>
      </c>
      <c r="P23" s="18">
        <f>VLOOKUP(N23,'Net_Schedule &amp; Net_Actual'!$A$1:$C$2107,3,0)</f>
        <v>14260.290999999999</v>
      </c>
      <c r="Q23" s="19">
        <f>[6]Summary!$E17</f>
        <v>31299.840000000062</v>
      </c>
      <c r="R23" s="19">
        <f t="shared" si="4"/>
        <v>5280.0000000000109</v>
      </c>
      <c r="S23" s="19">
        <f t="shared" si="5"/>
        <v>220.00000000000045</v>
      </c>
      <c r="T23" s="19">
        <f t="shared" si="6"/>
        <v>4590.6432000000095</v>
      </c>
      <c r="U23" s="19">
        <f>[6]Summary!$F17</f>
        <v>1964.422500000001</v>
      </c>
      <c r="V23" s="52">
        <f t="shared" si="7"/>
        <v>1728.691800000001</v>
      </c>
      <c r="X23" s="16">
        <v>14</v>
      </c>
      <c r="Y23" s="17">
        <f t="shared" si="50"/>
        <v>44361</v>
      </c>
      <c r="Z23" s="18">
        <f>VLOOKUP(Y23,'Net_Schedule &amp; Net_Actual'!$A$1:$C$2107,2,0)</f>
        <v>30818.213</v>
      </c>
      <c r="AA23" s="18">
        <f>VLOOKUP(Y23,'Net_Schedule &amp; Net_Actual'!$A$1:$C$2107,3,0)</f>
        <v>30752.072</v>
      </c>
      <c r="AB23" s="19">
        <f>[6]Summary!$G17</f>
        <v>31299.840000000062</v>
      </c>
      <c r="AC23" s="19">
        <f t="shared" si="8"/>
        <v>5280.0000000000109</v>
      </c>
      <c r="AD23" s="19">
        <f t="shared" si="9"/>
        <v>220.00000000000045</v>
      </c>
      <c r="AE23" s="19">
        <f t="shared" si="10"/>
        <v>4590.6432000000095</v>
      </c>
      <c r="AF23" s="19">
        <f>[6]Summary!$H17</f>
        <v>5137.9200000000073</v>
      </c>
      <c r="AG23" s="52">
        <f t="shared" si="11"/>
        <v>4521.3696000000064</v>
      </c>
      <c r="AI23" s="16">
        <v>14</v>
      </c>
      <c r="AJ23" s="17">
        <f t="shared" si="51"/>
        <v>44391</v>
      </c>
      <c r="AK23" s="18">
        <f>VLOOKUP(AJ23,'Net_Schedule &amp; Net_Actual'!$A$1:$C$2107,2,0)</f>
        <v>30335.258000000002</v>
      </c>
      <c r="AL23" s="18">
        <f>VLOOKUP(AJ23,'Net_Schedule &amp; Net_Actual'!$A$1:$C$2107,3,0)</f>
        <v>30093.236000000001</v>
      </c>
      <c r="AM23" s="19">
        <f>[6]Summary!$I17</f>
        <v>31299.840000000062</v>
      </c>
      <c r="AN23" s="19">
        <f t="shared" si="12"/>
        <v>5280.0000000000109</v>
      </c>
      <c r="AO23" s="19">
        <f t="shared" si="13"/>
        <v>220.00000000000045</v>
      </c>
      <c r="AP23" s="19">
        <f t="shared" si="14"/>
        <v>4590.6432000000095</v>
      </c>
      <c r="AQ23" s="19">
        <f>[6]Summary!$J17</f>
        <v>5059.1999999999907</v>
      </c>
      <c r="AR23" s="52">
        <f t="shared" si="15"/>
        <v>4452.0959999999923</v>
      </c>
      <c r="AT23" s="16">
        <v>14</v>
      </c>
      <c r="AU23" s="17">
        <f t="shared" si="52"/>
        <v>44422</v>
      </c>
      <c r="AV23" s="18">
        <f>VLOOKUP(AU23,'Net_Schedule &amp; Net_Actual'!$A$1:$C$2107,2,0)</f>
        <v>14527.65</v>
      </c>
      <c r="AW23" s="18">
        <f>VLOOKUP(AU23,'Net_Schedule &amp; Net_Actual'!$A$1:$C$2107,3,0)</f>
        <v>14506.326999999999</v>
      </c>
      <c r="AX23" s="19">
        <f>[6]Summary!$K17</f>
        <v>31299.840000000062</v>
      </c>
      <c r="AY23" s="19">
        <f t="shared" si="16"/>
        <v>5280.0000000000109</v>
      </c>
      <c r="AZ23" s="19">
        <f t="shared" si="17"/>
        <v>220.00000000000045</v>
      </c>
      <c r="BA23" s="19">
        <f t="shared" si="18"/>
        <v>4590.6432000000095</v>
      </c>
      <c r="BB23" s="19">
        <f>[6]Summary!$L17</f>
        <v>2421.2424999999998</v>
      </c>
      <c r="BC23" s="52">
        <f t="shared" si="19"/>
        <v>2130.6933999999997</v>
      </c>
      <c r="BE23" s="16">
        <v>14</v>
      </c>
      <c r="BF23" s="17">
        <f t="shared" si="53"/>
        <v>44453</v>
      </c>
      <c r="BG23" s="18">
        <f>VLOOKUP(BF23,'Net_Schedule &amp; Net_Actual'!$A$1:$C$2107,2,0)</f>
        <v>31296</v>
      </c>
      <c r="BH23" s="18">
        <f>VLOOKUP(BF23,'Net_Schedule &amp; Net_Actual'!$A$1:$C$2107,3,0)</f>
        <v>31215.635999999999</v>
      </c>
      <c r="BI23" s="19">
        <f>[6]Summary!$M17</f>
        <v>31299.840000000062</v>
      </c>
      <c r="BJ23" s="19">
        <f t="shared" si="20"/>
        <v>5280.0000000000109</v>
      </c>
      <c r="BK23" s="19">
        <f t="shared" si="21"/>
        <v>220.00000000000045</v>
      </c>
      <c r="BL23" s="19">
        <f t="shared" si="22"/>
        <v>4590.6432000000095</v>
      </c>
      <c r="BM23" s="19">
        <f>[6]Summary!$N17</f>
        <v>5215.9200000000083</v>
      </c>
      <c r="BN23" s="52">
        <f t="shared" si="23"/>
        <v>4590.0096000000076</v>
      </c>
      <c r="BP23" s="16">
        <v>14</v>
      </c>
      <c r="BQ23" s="17">
        <v>44470</v>
      </c>
      <c r="BR23" s="18">
        <f>VLOOKUP(BQ23,'Net_Schedule &amp; Net_Actual'!$A$1:$C$2107,2,0)</f>
        <v>22100.799999999999</v>
      </c>
      <c r="BS23" s="18">
        <f>VLOOKUP(BQ23,'Net_Schedule &amp; Net_Actual'!$A$1:$C$2107,3,0)</f>
        <v>21865.309000000001</v>
      </c>
      <c r="BT23" s="19">
        <f>[6]Summary!$O17</f>
        <v>31299.840000000062</v>
      </c>
      <c r="BU23" s="19">
        <f t="shared" si="24"/>
        <v>5280.0000000000109</v>
      </c>
      <c r="BV23" s="19">
        <f t="shared" si="25"/>
        <v>220.00000000000045</v>
      </c>
      <c r="BW23" s="19">
        <f t="shared" si="26"/>
        <v>4590.6432000000095</v>
      </c>
      <c r="BX23" s="19">
        <f>[6]Summary!$P17</f>
        <v>2794.0199999999977</v>
      </c>
      <c r="BY23" s="52">
        <f t="shared" si="27"/>
        <v>2458.7375999999981</v>
      </c>
      <c r="CA23" s="16">
        <v>14</v>
      </c>
      <c r="CB23" s="17">
        <f t="shared" si="54"/>
        <v>44514</v>
      </c>
      <c r="CC23" s="18">
        <f>VLOOKUP(CB23,'Net_Schedule &amp; Net_Actual'!$A$1:$C$2107,2,0)</f>
        <v>11481.548000000001</v>
      </c>
      <c r="CD23" s="18">
        <f>VLOOKUP(CB23,'Net_Schedule &amp; Net_Actual'!$A$1:$C$2107,3,0)</f>
        <v>11291.054</v>
      </c>
      <c r="CE23" s="19">
        <f>[6]Summary!$Q17</f>
        <v>31299.840000000062</v>
      </c>
      <c r="CF23" s="19">
        <f t="shared" si="28"/>
        <v>5280.0000000000109</v>
      </c>
      <c r="CG23" s="19">
        <f t="shared" si="29"/>
        <v>220.00000000000045</v>
      </c>
      <c r="CH23" s="19">
        <f t="shared" si="30"/>
        <v>4590.6432000000095</v>
      </c>
      <c r="CI23" s="19">
        <f>[6]Summary!$R17</f>
        <v>1913.5725000000004</v>
      </c>
      <c r="CJ23" s="52">
        <f t="shared" si="31"/>
        <v>1683.9438000000005</v>
      </c>
      <c r="CL23" s="16">
        <v>14</v>
      </c>
      <c r="CM23" s="17">
        <f t="shared" si="55"/>
        <v>44544</v>
      </c>
      <c r="CN23" s="18">
        <f>VLOOKUP(CM23,'Net_Schedule &amp; Net_Actual'!$A$1:$C$2107,2,0)</f>
        <v>7918.57</v>
      </c>
      <c r="CO23" s="18">
        <f>VLOOKUP(CM23,'Net_Schedule &amp; Net_Actual'!$A$1:$C$2107,3,0)</f>
        <v>7883.5640000000003</v>
      </c>
      <c r="CP23" s="19">
        <f>[6]Summary!$S17</f>
        <v>31299.840000000062</v>
      </c>
      <c r="CQ23" s="19">
        <f t="shared" si="32"/>
        <v>5280.0000000000109</v>
      </c>
      <c r="CR23" s="19">
        <f t="shared" si="33"/>
        <v>220.00000000000045</v>
      </c>
      <c r="CS23" s="19">
        <f t="shared" si="34"/>
        <v>4590.6432000000095</v>
      </c>
      <c r="CT23" s="19">
        <f>[6]Summary!$T17</f>
        <v>1389.4725000000003</v>
      </c>
      <c r="CU23" s="52">
        <f t="shared" si="35"/>
        <v>1222.7358000000004</v>
      </c>
      <c r="CW23" s="16">
        <v>14</v>
      </c>
      <c r="CX23" s="17">
        <f t="shared" si="56"/>
        <v>44575</v>
      </c>
      <c r="CY23" s="18">
        <f>VLOOKUP(CX23,'Net_Schedule &amp; Net_Actual'!$A$1:$C$2107,2,0)</f>
        <v>5804.9849999999997</v>
      </c>
      <c r="CZ23" s="18">
        <f>VLOOKUP(CX23,'Net_Schedule &amp; Net_Actual'!$A$1:$C$2107,3,0)</f>
        <v>5797.8909999999996</v>
      </c>
      <c r="DA23" s="19">
        <f>[6]Summary!$U17</f>
        <v>31299.840000000062</v>
      </c>
      <c r="DB23" s="19">
        <f t="shared" si="36"/>
        <v>5280.0000000000109</v>
      </c>
      <c r="DC23" s="19">
        <f t="shared" si="37"/>
        <v>220.00000000000045</v>
      </c>
      <c r="DD23" s="19">
        <f t="shared" si="38"/>
        <v>4590.6432000000095</v>
      </c>
      <c r="DE23" s="19">
        <f>[6]Summary!$V17</f>
        <v>976.40999999999963</v>
      </c>
      <c r="DF23" s="52">
        <f t="shared" si="39"/>
        <v>859.24079999999969</v>
      </c>
      <c r="DH23" s="16">
        <v>14</v>
      </c>
      <c r="DI23" s="17">
        <f t="shared" si="57"/>
        <v>44606</v>
      </c>
      <c r="DJ23" s="18">
        <f>VLOOKUP(DI23,'Net_Schedule &amp; Net_Actual'!$A$1:$C$2107,2,0)</f>
        <v>4748.9979999999996</v>
      </c>
      <c r="DK23" s="18">
        <f>VLOOKUP(DI23,'Net_Schedule &amp; Net_Actual'!$A$1:$C$2107,3,0)</f>
        <v>4710.0360000000001</v>
      </c>
      <c r="DL23" s="19">
        <f>[6]Summary!$W17</f>
        <v>31299.840000000062</v>
      </c>
      <c r="DM23" s="19">
        <f t="shared" si="40"/>
        <v>5280.0000000000109</v>
      </c>
      <c r="DN23" s="19">
        <f t="shared" si="41"/>
        <v>220.00000000000045</v>
      </c>
      <c r="DO23" s="19">
        <f t="shared" si="42"/>
        <v>4590.6432000000095</v>
      </c>
      <c r="DP23" s="19">
        <f>[6]Summary!$X17</f>
        <v>791.51750000000038</v>
      </c>
      <c r="DQ23" s="52">
        <f t="shared" si="43"/>
        <v>696.53540000000032</v>
      </c>
      <c r="DS23" s="16">
        <v>14</v>
      </c>
      <c r="DT23" s="17">
        <f t="shared" si="58"/>
        <v>44634</v>
      </c>
      <c r="DU23" s="18">
        <f>VLOOKUP(DT23,'Net_Schedule &amp; Net_Actual'!$A$1:$C$2107,2,0)</f>
        <v>7721.9979999999996</v>
      </c>
      <c r="DV23" s="18">
        <f>VLOOKUP(DT23,'Net_Schedule &amp; Net_Actual'!$A$1:$C$2107,3,0)</f>
        <v>7537.7449999999999</v>
      </c>
      <c r="DW23" s="19">
        <f>[6]Summary!$Y17</f>
        <v>31299.840000000062</v>
      </c>
      <c r="DX23" s="19">
        <f t="shared" si="44"/>
        <v>5280.0000000000109</v>
      </c>
      <c r="DY23" s="19">
        <f t="shared" si="45"/>
        <v>220.00000000000045</v>
      </c>
      <c r="DZ23" s="19">
        <f t="shared" si="46"/>
        <v>4590.6432000000095</v>
      </c>
      <c r="EA23" s="19">
        <f>[6]Summary!$Z17</f>
        <v>1287.0200000000004</v>
      </c>
      <c r="EB23" s="52">
        <f t="shared" si="47"/>
        <v>1132.5776000000003</v>
      </c>
    </row>
    <row r="24" spans="2:132" s="15" customFormat="1" ht="15.95" customHeight="1" x14ac:dyDescent="0.2">
      <c r="B24" s="16">
        <v>15</v>
      </c>
      <c r="C24" s="17">
        <f t="shared" si="48"/>
        <v>44301</v>
      </c>
      <c r="D24" s="18">
        <f>VLOOKUP(C24,'Net_Schedule &amp; Net_Actual'!$A$1:$C$2107,2,0)</f>
        <v>9537.25</v>
      </c>
      <c r="E24" s="18">
        <f>VLOOKUP(C24,'Net_Schedule &amp; Net_Actual'!$A$1:$C$2107,3,0)</f>
        <v>9406.6910000000007</v>
      </c>
      <c r="F24" s="19">
        <f>[6]Summary!$C18</f>
        <v>31299.840000000062</v>
      </c>
      <c r="G24" s="19">
        <f t="shared" si="0"/>
        <v>5280.0000000000109</v>
      </c>
      <c r="H24" s="19">
        <f t="shared" si="1"/>
        <v>220.00000000000045</v>
      </c>
      <c r="I24" s="19">
        <f t="shared" si="2"/>
        <v>4590.6432000000095</v>
      </c>
      <c r="J24" s="19">
        <f>[6]Summary!$D18</f>
        <v>1298.0425</v>
      </c>
      <c r="K24" s="52">
        <f t="shared" si="3"/>
        <v>1142.2773999999999</v>
      </c>
      <c r="M24" s="16">
        <v>15</v>
      </c>
      <c r="N24" s="17">
        <f t="shared" si="49"/>
        <v>44331</v>
      </c>
      <c r="O24" s="18">
        <f>VLOOKUP(N24,'Net_Schedule &amp; Net_Actual'!$A$1:$C$2107,2,0)</f>
        <v>11696</v>
      </c>
      <c r="P24" s="18">
        <f>VLOOKUP(N24,'Net_Schedule &amp; Net_Actual'!$A$1:$C$2107,3,0)</f>
        <v>13125.891</v>
      </c>
      <c r="Q24" s="19">
        <f>[6]Summary!$E18</f>
        <v>31299.840000000062</v>
      </c>
      <c r="R24" s="19">
        <f t="shared" si="4"/>
        <v>5280.0000000000109</v>
      </c>
      <c r="S24" s="19">
        <f t="shared" si="5"/>
        <v>220.00000000000045</v>
      </c>
      <c r="T24" s="19">
        <f t="shared" si="6"/>
        <v>4590.6432000000095</v>
      </c>
      <c r="U24" s="19">
        <f>[6]Summary!$F18</f>
        <v>1949.3350000000009</v>
      </c>
      <c r="V24" s="52">
        <f t="shared" si="7"/>
        <v>1715.4148000000009</v>
      </c>
      <c r="X24" s="16">
        <v>15</v>
      </c>
      <c r="Y24" s="17">
        <f t="shared" si="50"/>
        <v>44362</v>
      </c>
      <c r="Z24" s="18">
        <f>VLOOKUP(Y24,'Net_Schedule &amp; Net_Actual'!$A$1:$C$2107,2,0)</f>
        <v>30828</v>
      </c>
      <c r="AA24" s="18">
        <f>VLOOKUP(Y24,'Net_Schedule &amp; Net_Actual'!$A$1:$C$2107,3,0)</f>
        <v>30593.817999999999</v>
      </c>
      <c r="AB24" s="19">
        <f>[6]Summary!$G18</f>
        <v>31299.840000000062</v>
      </c>
      <c r="AC24" s="19">
        <f t="shared" si="8"/>
        <v>5280.0000000000109</v>
      </c>
      <c r="AD24" s="19">
        <f t="shared" si="9"/>
        <v>220.00000000000045</v>
      </c>
      <c r="AE24" s="19">
        <f t="shared" si="10"/>
        <v>4590.6432000000095</v>
      </c>
      <c r="AF24" s="19">
        <f>[6]Summary!$H18</f>
        <v>5137.9200000000073</v>
      </c>
      <c r="AG24" s="52">
        <f t="shared" si="11"/>
        <v>4521.3696000000064</v>
      </c>
      <c r="AI24" s="16">
        <v>15</v>
      </c>
      <c r="AJ24" s="17">
        <f t="shared" si="51"/>
        <v>44392</v>
      </c>
      <c r="AK24" s="18">
        <f>VLOOKUP(AJ24,'Net_Schedule &amp; Net_Actual'!$A$1:$C$2107,2,0)</f>
        <v>30310.595000000001</v>
      </c>
      <c r="AL24" s="18">
        <f>VLOOKUP(AJ24,'Net_Schedule &amp; Net_Actual'!$A$1:$C$2107,3,0)</f>
        <v>30226.690999999999</v>
      </c>
      <c r="AM24" s="19">
        <f>[6]Summary!$I18</f>
        <v>31299.840000000062</v>
      </c>
      <c r="AN24" s="19">
        <f t="shared" si="12"/>
        <v>5280.0000000000109</v>
      </c>
      <c r="AO24" s="19">
        <f t="shared" si="13"/>
        <v>220.00000000000045</v>
      </c>
      <c r="AP24" s="19">
        <f t="shared" si="14"/>
        <v>4590.6432000000095</v>
      </c>
      <c r="AQ24" s="19">
        <f>[6]Summary!$J18</f>
        <v>5056.8000000000093</v>
      </c>
      <c r="AR24" s="52">
        <f t="shared" si="15"/>
        <v>4449.9840000000086</v>
      </c>
      <c r="AT24" s="16">
        <v>15</v>
      </c>
      <c r="AU24" s="17">
        <f t="shared" si="52"/>
        <v>44423</v>
      </c>
      <c r="AV24" s="18">
        <f>VLOOKUP(AU24,'Net_Schedule &amp; Net_Actual'!$A$1:$C$2107,2,0)</f>
        <v>31295.998</v>
      </c>
      <c r="AW24" s="18">
        <f>VLOOKUP(AU24,'Net_Schedule &amp; Net_Actual'!$A$1:$C$2107,3,0)</f>
        <v>31274.472000000002</v>
      </c>
      <c r="AX24" s="19">
        <f>[6]Summary!$K18</f>
        <v>31299.840000000062</v>
      </c>
      <c r="AY24" s="19">
        <f t="shared" si="16"/>
        <v>5280.0000000000109</v>
      </c>
      <c r="AZ24" s="19">
        <f t="shared" si="17"/>
        <v>220.00000000000045</v>
      </c>
      <c r="BA24" s="19">
        <f t="shared" si="18"/>
        <v>4590.6432000000095</v>
      </c>
      <c r="BB24" s="19">
        <f>[6]Summary!$L18</f>
        <v>5215.9200000000083</v>
      </c>
      <c r="BC24" s="52">
        <f t="shared" si="19"/>
        <v>4590.0096000000076</v>
      </c>
      <c r="BE24" s="16">
        <v>15</v>
      </c>
      <c r="BF24" s="17">
        <f t="shared" si="53"/>
        <v>44454</v>
      </c>
      <c r="BG24" s="18">
        <f>VLOOKUP(BF24,'Net_Schedule &amp; Net_Actual'!$A$1:$C$2107,2,0)</f>
        <v>31296</v>
      </c>
      <c r="BH24" s="18">
        <f>VLOOKUP(BF24,'Net_Schedule &amp; Net_Actual'!$A$1:$C$2107,3,0)</f>
        <v>31227.200000000001</v>
      </c>
      <c r="BI24" s="19">
        <f>[6]Summary!$M18</f>
        <v>31299.840000000062</v>
      </c>
      <c r="BJ24" s="19">
        <f t="shared" si="20"/>
        <v>5280.0000000000109</v>
      </c>
      <c r="BK24" s="19">
        <f t="shared" si="21"/>
        <v>220.00000000000045</v>
      </c>
      <c r="BL24" s="19">
        <f t="shared" si="22"/>
        <v>4590.6432000000095</v>
      </c>
      <c r="BM24" s="19">
        <f>[6]Summary!$N18</f>
        <v>5215.9200000000083</v>
      </c>
      <c r="BN24" s="52">
        <f t="shared" si="23"/>
        <v>4590.0096000000076</v>
      </c>
      <c r="BP24" s="16">
        <v>15</v>
      </c>
      <c r="BQ24" s="17">
        <v>44470</v>
      </c>
      <c r="BR24" s="18">
        <f>VLOOKUP(BQ24,'Net_Schedule &amp; Net_Actual'!$A$1:$C$2107,2,0)</f>
        <v>22100.799999999999</v>
      </c>
      <c r="BS24" s="18">
        <f>VLOOKUP(BQ24,'Net_Schedule &amp; Net_Actual'!$A$1:$C$2107,3,0)</f>
        <v>21865.309000000001</v>
      </c>
      <c r="BT24" s="19">
        <f>[6]Summary!$O18</f>
        <v>31299.840000000062</v>
      </c>
      <c r="BU24" s="19">
        <f t="shared" si="24"/>
        <v>5280.0000000000109</v>
      </c>
      <c r="BV24" s="19">
        <f t="shared" si="25"/>
        <v>220.00000000000045</v>
      </c>
      <c r="BW24" s="19">
        <f t="shared" si="26"/>
        <v>4590.6432000000095</v>
      </c>
      <c r="BX24" s="19">
        <f>[6]Summary!$P18</f>
        <v>2980.7874999999981</v>
      </c>
      <c r="BY24" s="52">
        <f t="shared" si="27"/>
        <v>2623.0929999999985</v>
      </c>
      <c r="CA24" s="16">
        <v>15</v>
      </c>
      <c r="CB24" s="17">
        <f t="shared" si="54"/>
        <v>44515</v>
      </c>
      <c r="CC24" s="18">
        <f>VLOOKUP(CB24,'Net_Schedule &amp; Net_Actual'!$A$1:$C$2107,2,0)</f>
        <v>11534.9</v>
      </c>
      <c r="CD24" s="18">
        <f>VLOOKUP(CB24,'Net_Schedule &amp; Net_Actual'!$A$1:$C$2107,3,0)</f>
        <v>11330.254000000001</v>
      </c>
      <c r="CE24" s="19">
        <f>[6]Summary!$Q18</f>
        <v>31299.840000000062</v>
      </c>
      <c r="CF24" s="19">
        <f t="shared" si="28"/>
        <v>5280.0000000000109</v>
      </c>
      <c r="CG24" s="19">
        <f t="shared" si="29"/>
        <v>220.00000000000045</v>
      </c>
      <c r="CH24" s="19">
        <f t="shared" si="30"/>
        <v>4590.6432000000095</v>
      </c>
      <c r="CI24" s="19">
        <f>[6]Summary!$R18</f>
        <v>1922.4650000000006</v>
      </c>
      <c r="CJ24" s="52">
        <f t="shared" si="31"/>
        <v>1691.7692000000006</v>
      </c>
      <c r="CL24" s="16">
        <v>15</v>
      </c>
      <c r="CM24" s="17">
        <f t="shared" si="55"/>
        <v>44545</v>
      </c>
      <c r="CN24" s="18">
        <f>VLOOKUP(CM24,'Net_Schedule &amp; Net_Actual'!$A$1:$C$2107,2,0)</f>
        <v>8095.47</v>
      </c>
      <c r="CO24" s="18">
        <f>VLOOKUP(CM24,'Net_Schedule &amp; Net_Actual'!$A$1:$C$2107,3,0)</f>
        <v>8136.9449999999997</v>
      </c>
      <c r="CP24" s="19">
        <f>[6]Summary!$S18</f>
        <v>31299.840000000062</v>
      </c>
      <c r="CQ24" s="19">
        <f t="shared" si="32"/>
        <v>5280.0000000000109</v>
      </c>
      <c r="CR24" s="19">
        <f t="shared" si="33"/>
        <v>220.00000000000045</v>
      </c>
      <c r="CS24" s="19">
        <f t="shared" si="34"/>
        <v>4590.6432000000095</v>
      </c>
      <c r="CT24" s="19">
        <f>[6]Summary!$T18</f>
        <v>1388.0525000000002</v>
      </c>
      <c r="CU24" s="52">
        <f t="shared" si="35"/>
        <v>1221.4862000000003</v>
      </c>
      <c r="CW24" s="16">
        <v>15</v>
      </c>
      <c r="CX24" s="17">
        <f t="shared" si="56"/>
        <v>44576</v>
      </c>
      <c r="CY24" s="18">
        <f>VLOOKUP(CX24,'Net_Schedule &amp; Net_Actual'!$A$1:$C$2107,2,0)</f>
        <v>5749.2</v>
      </c>
      <c r="CZ24" s="18">
        <f>VLOOKUP(CX24,'Net_Schedule &amp; Net_Actual'!$A$1:$C$2107,3,0)</f>
        <v>5599.8540000000003</v>
      </c>
      <c r="DA24" s="19">
        <f>[6]Summary!$U18</f>
        <v>31299.840000000062</v>
      </c>
      <c r="DB24" s="19">
        <f t="shared" si="36"/>
        <v>5280.0000000000109</v>
      </c>
      <c r="DC24" s="19">
        <f t="shared" si="37"/>
        <v>220.00000000000045</v>
      </c>
      <c r="DD24" s="19">
        <f t="shared" si="38"/>
        <v>4590.6432000000095</v>
      </c>
      <c r="DE24" s="19">
        <f>[6]Summary!$V18</f>
        <v>958.18499999999972</v>
      </c>
      <c r="DF24" s="52">
        <f t="shared" si="39"/>
        <v>843.2027999999998</v>
      </c>
      <c r="DH24" s="16">
        <v>15</v>
      </c>
      <c r="DI24" s="17">
        <f t="shared" si="57"/>
        <v>44607</v>
      </c>
      <c r="DJ24" s="18">
        <f>VLOOKUP(DI24,'Net_Schedule &amp; Net_Actual'!$A$1:$C$2107,2,0)</f>
        <v>4911.4949999999999</v>
      </c>
      <c r="DK24" s="18">
        <f>VLOOKUP(DI24,'Net_Schedule &amp; Net_Actual'!$A$1:$C$2107,3,0)</f>
        <v>4935.4179999999997</v>
      </c>
      <c r="DL24" s="19">
        <f>[6]Summary!$W18</f>
        <v>31299.840000000062</v>
      </c>
      <c r="DM24" s="19">
        <f t="shared" si="40"/>
        <v>5280.0000000000109</v>
      </c>
      <c r="DN24" s="19">
        <f t="shared" si="41"/>
        <v>220.00000000000045</v>
      </c>
      <c r="DO24" s="19">
        <f t="shared" si="42"/>
        <v>4590.6432000000095</v>
      </c>
      <c r="DP24" s="19">
        <f>[6]Summary!$X18</f>
        <v>818.5925000000002</v>
      </c>
      <c r="DQ24" s="52">
        <f t="shared" si="43"/>
        <v>720.36140000000023</v>
      </c>
      <c r="DS24" s="16">
        <v>15</v>
      </c>
      <c r="DT24" s="17">
        <f t="shared" si="58"/>
        <v>44635</v>
      </c>
      <c r="DU24" s="18">
        <f>VLOOKUP(DT24,'Net_Schedule &amp; Net_Actual'!$A$1:$C$2107,2,0)</f>
        <v>9452</v>
      </c>
      <c r="DV24" s="18">
        <f>VLOOKUP(DT24,'Net_Schedule &amp; Net_Actual'!$A$1:$C$2107,3,0)</f>
        <v>9265.018</v>
      </c>
      <c r="DW24" s="19">
        <f>[6]Summary!$Y18</f>
        <v>31299.840000000062</v>
      </c>
      <c r="DX24" s="19">
        <f t="shared" si="44"/>
        <v>5280.0000000000109</v>
      </c>
      <c r="DY24" s="19">
        <f t="shared" si="45"/>
        <v>220.00000000000045</v>
      </c>
      <c r="DZ24" s="19">
        <f t="shared" si="46"/>
        <v>4590.6432000000095</v>
      </c>
      <c r="EA24" s="19">
        <f>[6]Summary!$Z18</f>
        <v>1519.1000000000004</v>
      </c>
      <c r="EB24" s="52">
        <f t="shared" si="47"/>
        <v>1336.8080000000002</v>
      </c>
    </row>
    <row r="25" spans="2:132" s="15" customFormat="1" ht="15.95" customHeight="1" x14ac:dyDescent="0.2">
      <c r="B25" s="16">
        <v>16</v>
      </c>
      <c r="C25" s="17">
        <f t="shared" si="48"/>
        <v>44302</v>
      </c>
      <c r="D25" s="18">
        <f>VLOOKUP(C25,'Net_Schedule &amp; Net_Actual'!$A$1:$C$2107,2,0)</f>
        <v>9897.6849999999995</v>
      </c>
      <c r="E25" s="18">
        <f>VLOOKUP(C25,'Net_Schedule &amp; Net_Actual'!$A$1:$C$2107,3,0)</f>
        <v>9296</v>
      </c>
      <c r="F25" s="19">
        <f>[6]Summary!$C19</f>
        <v>31299.840000000062</v>
      </c>
      <c r="G25" s="19">
        <f t="shared" si="0"/>
        <v>5280.0000000000109</v>
      </c>
      <c r="H25" s="19">
        <f t="shared" si="1"/>
        <v>220.00000000000045</v>
      </c>
      <c r="I25" s="19">
        <f t="shared" si="2"/>
        <v>4590.6432000000095</v>
      </c>
      <c r="J25" s="19">
        <f>[6]Summary!$D19</f>
        <v>1496.9300000000003</v>
      </c>
      <c r="K25" s="52">
        <f t="shared" si="3"/>
        <v>1317.2984000000004</v>
      </c>
      <c r="M25" s="16">
        <v>16</v>
      </c>
      <c r="N25" s="17">
        <f t="shared" si="49"/>
        <v>44332</v>
      </c>
      <c r="O25" s="18">
        <f>VLOOKUP(N25,'Net_Schedule &amp; Net_Actual'!$A$1:$C$2107,2,0)</f>
        <v>12312.497500000001</v>
      </c>
      <c r="P25" s="18">
        <f>VLOOKUP(N25,'Net_Schedule &amp; Net_Actual'!$A$1:$C$2107,3,0)</f>
        <v>12248.218000000001</v>
      </c>
      <c r="Q25" s="19">
        <f>[6]Summary!$E19</f>
        <v>31299.840000000062</v>
      </c>
      <c r="R25" s="19">
        <f t="shared" si="4"/>
        <v>5280.0000000000109</v>
      </c>
      <c r="S25" s="19">
        <f t="shared" si="5"/>
        <v>220.00000000000045</v>
      </c>
      <c r="T25" s="19">
        <f t="shared" si="6"/>
        <v>4590.6432000000095</v>
      </c>
      <c r="U25" s="19">
        <f>[6]Summary!$F19</f>
        <v>1986.8350000000009</v>
      </c>
      <c r="V25" s="52">
        <f t="shared" si="7"/>
        <v>1748.4148000000009</v>
      </c>
      <c r="X25" s="16">
        <v>16</v>
      </c>
      <c r="Y25" s="17">
        <f t="shared" si="50"/>
        <v>44363</v>
      </c>
      <c r="Z25" s="18">
        <f>VLOOKUP(Y25,'Net_Schedule &amp; Net_Actual'!$A$1:$C$2107,2,0)</f>
        <v>30828</v>
      </c>
      <c r="AA25" s="18">
        <f>VLOOKUP(Y25,'Net_Schedule &amp; Net_Actual'!$A$1:$C$2107,3,0)</f>
        <v>30638.762999999999</v>
      </c>
      <c r="AB25" s="19">
        <f>[6]Summary!$G19</f>
        <v>31299.840000000062</v>
      </c>
      <c r="AC25" s="19">
        <f t="shared" si="8"/>
        <v>5280.0000000000109</v>
      </c>
      <c r="AD25" s="19">
        <f t="shared" si="9"/>
        <v>220.00000000000045</v>
      </c>
      <c r="AE25" s="19">
        <f t="shared" si="10"/>
        <v>4590.6432000000095</v>
      </c>
      <c r="AF25" s="19">
        <f>[6]Summary!$H19</f>
        <v>5137.9200000000073</v>
      </c>
      <c r="AG25" s="52">
        <f t="shared" si="11"/>
        <v>4521.3696000000064</v>
      </c>
      <c r="AI25" s="16">
        <v>16</v>
      </c>
      <c r="AJ25" s="17">
        <f t="shared" si="51"/>
        <v>44393</v>
      </c>
      <c r="AK25" s="18">
        <f>VLOOKUP(AJ25,'Net_Schedule &amp; Net_Actual'!$A$1:$C$2107,2,0)</f>
        <v>29846.014999999999</v>
      </c>
      <c r="AL25" s="18">
        <f>VLOOKUP(AJ25,'Net_Schedule &amp; Net_Actual'!$A$1:$C$2107,3,0)</f>
        <v>29916.508999999998</v>
      </c>
      <c r="AM25" s="19">
        <f>[6]Summary!$I19</f>
        <v>31299.840000000062</v>
      </c>
      <c r="AN25" s="19">
        <f t="shared" si="12"/>
        <v>5280.0000000000109</v>
      </c>
      <c r="AO25" s="19">
        <f t="shared" si="13"/>
        <v>220.00000000000045</v>
      </c>
      <c r="AP25" s="19">
        <f t="shared" si="14"/>
        <v>4590.6432000000095</v>
      </c>
      <c r="AQ25" s="19">
        <f>[6]Summary!$J19</f>
        <v>4974.8749999999973</v>
      </c>
      <c r="AR25" s="52">
        <f t="shared" si="15"/>
        <v>4377.8899999999976</v>
      </c>
      <c r="AT25" s="16">
        <v>16</v>
      </c>
      <c r="AU25" s="17">
        <f t="shared" si="52"/>
        <v>44424</v>
      </c>
      <c r="AV25" s="18">
        <f>VLOOKUP(AU25,'Net_Schedule &amp; Net_Actual'!$A$1:$C$2107,2,0)</f>
        <v>31296</v>
      </c>
      <c r="AW25" s="18">
        <f>VLOOKUP(AU25,'Net_Schedule &amp; Net_Actual'!$A$1:$C$2107,3,0)</f>
        <v>31299.635999999999</v>
      </c>
      <c r="AX25" s="19">
        <f>[6]Summary!$K19</f>
        <v>31299.840000000062</v>
      </c>
      <c r="AY25" s="19">
        <f t="shared" si="16"/>
        <v>5280.0000000000109</v>
      </c>
      <c r="AZ25" s="19">
        <f t="shared" si="17"/>
        <v>220.00000000000045</v>
      </c>
      <c r="BA25" s="19">
        <f t="shared" si="18"/>
        <v>4590.6432000000095</v>
      </c>
      <c r="BB25" s="19">
        <f>[6]Summary!$L19</f>
        <v>5215.9200000000083</v>
      </c>
      <c r="BC25" s="52">
        <f t="shared" si="19"/>
        <v>4590.0096000000076</v>
      </c>
      <c r="BE25" s="16">
        <v>16</v>
      </c>
      <c r="BF25" s="17">
        <f t="shared" si="53"/>
        <v>44455</v>
      </c>
      <c r="BG25" s="18">
        <f>VLOOKUP(BF25,'Net_Schedule &amp; Net_Actual'!$A$1:$C$2107,2,0)</f>
        <v>31296</v>
      </c>
      <c r="BH25" s="18">
        <f>VLOOKUP(BF25,'Net_Schedule &amp; Net_Actual'!$A$1:$C$2107,3,0)</f>
        <v>31213.091</v>
      </c>
      <c r="BI25" s="19">
        <f>[6]Summary!$M19</f>
        <v>31299.840000000062</v>
      </c>
      <c r="BJ25" s="19">
        <f t="shared" si="20"/>
        <v>5280.0000000000109</v>
      </c>
      <c r="BK25" s="19">
        <f t="shared" si="21"/>
        <v>220.00000000000045</v>
      </c>
      <c r="BL25" s="19">
        <f t="shared" si="22"/>
        <v>4590.6432000000095</v>
      </c>
      <c r="BM25" s="19">
        <f>[6]Summary!$N19</f>
        <v>5215.9200000000083</v>
      </c>
      <c r="BN25" s="52">
        <f t="shared" si="23"/>
        <v>4590.0096000000076</v>
      </c>
      <c r="BP25" s="16">
        <v>16</v>
      </c>
      <c r="BQ25" s="17">
        <v>44470</v>
      </c>
      <c r="BR25" s="18">
        <f>VLOOKUP(BQ25,'Net_Schedule &amp; Net_Actual'!$A$1:$C$2107,2,0)</f>
        <v>22100.799999999999</v>
      </c>
      <c r="BS25" s="18">
        <f>VLOOKUP(BQ25,'Net_Schedule &amp; Net_Actual'!$A$1:$C$2107,3,0)</f>
        <v>21865.309000000001</v>
      </c>
      <c r="BT25" s="19">
        <f>[6]Summary!$O19</f>
        <v>31299.840000000062</v>
      </c>
      <c r="BU25" s="19">
        <f t="shared" si="24"/>
        <v>5280.0000000000109</v>
      </c>
      <c r="BV25" s="19">
        <f t="shared" si="25"/>
        <v>220.00000000000045</v>
      </c>
      <c r="BW25" s="19">
        <f t="shared" si="26"/>
        <v>4590.6432000000095</v>
      </c>
      <c r="BX25" s="19">
        <f>[6]Summary!$P19</f>
        <v>2799.4149999999977</v>
      </c>
      <c r="BY25" s="52">
        <f t="shared" si="27"/>
        <v>2463.4851999999978</v>
      </c>
      <c r="CA25" s="16">
        <v>16</v>
      </c>
      <c r="CB25" s="17">
        <f t="shared" si="54"/>
        <v>44516</v>
      </c>
      <c r="CC25" s="18">
        <f>VLOOKUP(CB25,'Net_Schedule &amp; Net_Actual'!$A$1:$C$2107,2,0)</f>
        <v>11531.6</v>
      </c>
      <c r="CD25" s="18">
        <f>VLOOKUP(CB25,'Net_Schedule &amp; Net_Actual'!$A$1:$C$2107,3,0)</f>
        <v>11334.691000000001</v>
      </c>
      <c r="CE25" s="19">
        <f>[6]Summary!$Q19</f>
        <v>31299.840000000062</v>
      </c>
      <c r="CF25" s="19">
        <f t="shared" si="28"/>
        <v>5280.0000000000109</v>
      </c>
      <c r="CG25" s="19">
        <f t="shared" si="29"/>
        <v>220.00000000000045</v>
      </c>
      <c r="CH25" s="19">
        <f t="shared" si="30"/>
        <v>4590.6432000000095</v>
      </c>
      <c r="CI25" s="19">
        <f>[6]Summary!$R19</f>
        <v>1921.9150000000009</v>
      </c>
      <c r="CJ25" s="52">
        <f t="shared" si="31"/>
        <v>1691.2852000000007</v>
      </c>
      <c r="CL25" s="16">
        <v>16</v>
      </c>
      <c r="CM25" s="17">
        <f t="shared" si="55"/>
        <v>44546</v>
      </c>
      <c r="CN25" s="18">
        <f>VLOOKUP(CM25,'Net_Schedule &amp; Net_Actual'!$A$1:$C$2107,2,0)</f>
        <v>7124.8379999999997</v>
      </c>
      <c r="CO25" s="18">
        <f>VLOOKUP(CM25,'Net_Schedule &amp; Net_Actual'!$A$1:$C$2107,3,0)</f>
        <v>7040</v>
      </c>
      <c r="CP25" s="19">
        <f>[6]Summary!$S19</f>
        <v>31299.840000000062</v>
      </c>
      <c r="CQ25" s="19">
        <f t="shared" si="32"/>
        <v>5280.0000000000109</v>
      </c>
      <c r="CR25" s="19">
        <f t="shared" si="33"/>
        <v>220.00000000000045</v>
      </c>
      <c r="CS25" s="19">
        <f t="shared" si="34"/>
        <v>4590.6432000000095</v>
      </c>
      <c r="CT25" s="19">
        <f>[6]Summary!$T19</f>
        <v>1189.4525000000001</v>
      </c>
      <c r="CU25" s="52">
        <f t="shared" si="35"/>
        <v>1046.7182</v>
      </c>
      <c r="CW25" s="16">
        <v>16</v>
      </c>
      <c r="CX25" s="17">
        <f t="shared" si="56"/>
        <v>44577</v>
      </c>
      <c r="CY25" s="18">
        <f>VLOOKUP(CX25,'Net_Schedule &amp; Net_Actual'!$A$1:$C$2107,2,0)</f>
        <v>5628.683</v>
      </c>
      <c r="CZ25" s="18">
        <f>VLOOKUP(CX25,'Net_Schedule &amp; Net_Actual'!$A$1:$C$2107,3,0)</f>
        <v>5649.0910000000003</v>
      </c>
      <c r="DA25" s="19">
        <f>[6]Summary!$U19</f>
        <v>31299.840000000062</v>
      </c>
      <c r="DB25" s="19">
        <f t="shared" si="36"/>
        <v>5280.0000000000109</v>
      </c>
      <c r="DC25" s="19">
        <f t="shared" si="37"/>
        <v>220.00000000000045</v>
      </c>
      <c r="DD25" s="19">
        <f t="shared" si="38"/>
        <v>4590.6432000000095</v>
      </c>
      <c r="DE25" s="19">
        <f>[6]Summary!$V19</f>
        <v>946.83749999999998</v>
      </c>
      <c r="DF25" s="52">
        <f t="shared" si="39"/>
        <v>833.21699999999998</v>
      </c>
      <c r="DH25" s="16">
        <v>16</v>
      </c>
      <c r="DI25" s="17">
        <f t="shared" si="57"/>
        <v>44608</v>
      </c>
      <c r="DJ25" s="18">
        <f>VLOOKUP(DI25,'Net_Schedule &amp; Net_Actual'!$A$1:$C$2107,2,0)</f>
        <v>5856.4949999999999</v>
      </c>
      <c r="DK25" s="18">
        <f>VLOOKUP(DI25,'Net_Schedule &amp; Net_Actual'!$A$1:$C$2107,3,0)</f>
        <v>5882.982</v>
      </c>
      <c r="DL25" s="19">
        <f>[6]Summary!$W19</f>
        <v>31299.840000000062</v>
      </c>
      <c r="DM25" s="19">
        <f t="shared" si="40"/>
        <v>5280.0000000000109</v>
      </c>
      <c r="DN25" s="19">
        <f t="shared" si="41"/>
        <v>220.00000000000045</v>
      </c>
      <c r="DO25" s="19">
        <f t="shared" si="42"/>
        <v>4590.6432000000095</v>
      </c>
      <c r="DP25" s="19">
        <f>[6]Summary!$X19</f>
        <v>976.09500000000025</v>
      </c>
      <c r="DQ25" s="52">
        <f t="shared" si="43"/>
        <v>858.96360000000027</v>
      </c>
      <c r="DS25" s="16">
        <v>16</v>
      </c>
      <c r="DT25" s="17">
        <f t="shared" si="58"/>
        <v>44636</v>
      </c>
      <c r="DU25" s="18">
        <f>VLOOKUP(DT25,'Net_Schedule &amp; Net_Actual'!$A$1:$C$2107,2,0)</f>
        <v>9688.85</v>
      </c>
      <c r="DV25" s="18">
        <f>VLOOKUP(DT25,'Net_Schedule &amp; Net_Actual'!$A$1:$C$2107,3,0)</f>
        <v>9763.5640000000003</v>
      </c>
      <c r="DW25" s="19">
        <f>[6]Summary!$Y19</f>
        <v>31299.840000000062</v>
      </c>
      <c r="DX25" s="19">
        <f t="shared" si="44"/>
        <v>5280.0000000000109</v>
      </c>
      <c r="DY25" s="19">
        <f t="shared" si="45"/>
        <v>220.00000000000045</v>
      </c>
      <c r="DZ25" s="19">
        <f t="shared" si="46"/>
        <v>4590.6432000000095</v>
      </c>
      <c r="EA25" s="19">
        <f>[6]Summary!$Z19</f>
        <v>1448.1550000000002</v>
      </c>
      <c r="EB25" s="52">
        <f t="shared" si="47"/>
        <v>1274.3764000000001</v>
      </c>
    </row>
    <row r="26" spans="2:132" s="15" customFormat="1" ht="15.95" customHeight="1" x14ac:dyDescent="0.2">
      <c r="B26" s="16">
        <v>17</v>
      </c>
      <c r="C26" s="17">
        <f t="shared" si="48"/>
        <v>44303</v>
      </c>
      <c r="D26" s="18">
        <f>VLOOKUP(C26,'Net_Schedule &amp; Net_Actual'!$A$1:$C$2107,2,0)</f>
        <v>9986.7999999999993</v>
      </c>
      <c r="E26" s="18">
        <f>VLOOKUP(C26,'Net_Schedule &amp; Net_Actual'!$A$1:$C$2107,3,0)</f>
        <v>8967.4179999999997</v>
      </c>
      <c r="F26" s="19">
        <f>[6]Summary!$C20</f>
        <v>31299.840000000062</v>
      </c>
      <c r="G26" s="19">
        <f t="shared" si="0"/>
        <v>5280.0000000000109</v>
      </c>
      <c r="H26" s="19">
        <f t="shared" si="1"/>
        <v>220.00000000000045</v>
      </c>
      <c r="I26" s="19">
        <f t="shared" si="2"/>
        <v>4590.6432000000095</v>
      </c>
      <c r="J26" s="19">
        <f>[6]Summary!$D20</f>
        <v>1612.675</v>
      </c>
      <c r="K26" s="52">
        <f t="shared" si="3"/>
        <v>1419.154</v>
      </c>
      <c r="M26" s="16">
        <v>17</v>
      </c>
      <c r="N26" s="17">
        <f t="shared" si="49"/>
        <v>44333</v>
      </c>
      <c r="O26" s="18">
        <f>VLOOKUP(N26,'Net_Schedule &amp; Net_Actual'!$A$1:$C$2107,2,0)</f>
        <v>12582.25</v>
      </c>
      <c r="P26" s="18">
        <f>VLOOKUP(N26,'Net_Schedule &amp; Net_Actual'!$A$1:$C$2107,3,0)</f>
        <v>12450.036</v>
      </c>
      <c r="Q26" s="19">
        <f>[6]Summary!$E20</f>
        <v>31299.840000000062</v>
      </c>
      <c r="R26" s="19">
        <f t="shared" si="4"/>
        <v>5280.0000000000109</v>
      </c>
      <c r="S26" s="19">
        <f t="shared" si="5"/>
        <v>220.00000000000045</v>
      </c>
      <c r="T26" s="19">
        <f t="shared" si="6"/>
        <v>4590.6432000000095</v>
      </c>
      <c r="U26" s="19">
        <f>[6]Summary!$F20</f>
        <v>2032.377500000001</v>
      </c>
      <c r="V26" s="52">
        <f t="shared" si="7"/>
        <v>1788.4922000000008</v>
      </c>
      <c r="X26" s="16">
        <v>17</v>
      </c>
      <c r="Y26" s="17">
        <f t="shared" si="50"/>
        <v>44364</v>
      </c>
      <c r="Z26" s="18">
        <f>VLOOKUP(Y26,'Net_Schedule &amp; Net_Actual'!$A$1:$C$2107,2,0)</f>
        <v>30827.998</v>
      </c>
      <c r="AA26" s="18">
        <f>VLOOKUP(Y26,'Net_Schedule &amp; Net_Actual'!$A$1:$C$2107,3,0)</f>
        <v>30642.036</v>
      </c>
      <c r="AB26" s="19">
        <f>[6]Summary!$G20</f>
        <v>31299.840000000062</v>
      </c>
      <c r="AC26" s="19">
        <f t="shared" si="8"/>
        <v>5280.0000000000109</v>
      </c>
      <c r="AD26" s="19">
        <f t="shared" si="9"/>
        <v>220.00000000000045</v>
      </c>
      <c r="AE26" s="19">
        <f t="shared" si="10"/>
        <v>4590.6432000000095</v>
      </c>
      <c r="AF26" s="19">
        <f>[6]Summary!$H20</f>
        <v>5137.9200000000073</v>
      </c>
      <c r="AG26" s="52">
        <f t="shared" si="11"/>
        <v>4521.3696000000064</v>
      </c>
      <c r="AI26" s="16">
        <v>17</v>
      </c>
      <c r="AJ26" s="17">
        <f t="shared" si="51"/>
        <v>44394</v>
      </c>
      <c r="AK26" s="18">
        <f>VLOOKUP(AJ26,'Net_Schedule &amp; Net_Actual'!$A$1:$C$2107,2,0)</f>
        <v>30341.279999999999</v>
      </c>
      <c r="AL26" s="18">
        <f>VLOOKUP(AJ26,'Net_Schedule &amp; Net_Actual'!$A$1:$C$2107,3,0)</f>
        <v>30094.909</v>
      </c>
      <c r="AM26" s="19">
        <f>[6]Summary!$I20</f>
        <v>31299.840000000062</v>
      </c>
      <c r="AN26" s="19">
        <f t="shared" si="12"/>
        <v>5280.0000000000109</v>
      </c>
      <c r="AO26" s="19">
        <f t="shared" si="13"/>
        <v>220.00000000000045</v>
      </c>
      <c r="AP26" s="19">
        <f t="shared" si="14"/>
        <v>4590.6432000000095</v>
      </c>
      <c r="AQ26" s="19">
        <f>[6]Summary!$J20</f>
        <v>5056.8000000000093</v>
      </c>
      <c r="AR26" s="52">
        <f t="shared" si="15"/>
        <v>4449.9840000000086</v>
      </c>
      <c r="AT26" s="16">
        <v>17</v>
      </c>
      <c r="AU26" s="17">
        <f t="shared" si="52"/>
        <v>44425</v>
      </c>
      <c r="AV26" s="18">
        <f>VLOOKUP(AU26,'Net_Schedule &amp; Net_Actual'!$A$1:$C$2107,2,0)</f>
        <v>31296</v>
      </c>
      <c r="AW26" s="18">
        <f>VLOOKUP(AU26,'Net_Schedule &amp; Net_Actual'!$A$1:$C$2107,3,0)</f>
        <v>31304.363000000001</v>
      </c>
      <c r="AX26" s="19">
        <f>[6]Summary!$K20</f>
        <v>31299.840000000062</v>
      </c>
      <c r="AY26" s="19">
        <f t="shared" si="16"/>
        <v>5280.0000000000109</v>
      </c>
      <c r="AZ26" s="19">
        <f t="shared" si="17"/>
        <v>220.00000000000045</v>
      </c>
      <c r="BA26" s="19">
        <f t="shared" si="18"/>
        <v>4590.6432000000095</v>
      </c>
      <c r="BB26" s="19">
        <f>[6]Summary!$L20</f>
        <v>5215.9200000000083</v>
      </c>
      <c r="BC26" s="52">
        <f t="shared" si="19"/>
        <v>4590.0096000000076</v>
      </c>
      <c r="BE26" s="16">
        <v>17</v>
      </c>
      <c r="BF26" s="17">
        <f t="shared" si="53"/>
        <v>44456</v>
      </c>
      <c r="BG26" s="18">
        <f>VLOOKUP(BF26,'Net_Schedule &amp; Net_Actual'!$A$1:$C$2107,2,0)</f>
        <v>31295.998</v>
      </c>
      <c r="BH26" s="18">
        <f>VLOOKUP(BF26,'Net_Schedule &amp; Net_Actual'!$A$1:$C$2107,3,0)</f>
        <v>31008.581999999999</v>
      </c>
      <c r="BI26" s="19">
        <f>[6]Summary!$M20</f>
        <v>31299.840000000062</v>
      </c>
      <c r="BJ26" s="19">
        <f t="shared" si="20"/>
        <v>5280.0000000000109</v>
      </c>
      <c r="BK26" s="19">
        <f t="shared" si="21"/>
        <v>220.00000000000045</v>
      </c>
      <c r="BL26" s="19">
        <f t="shared" si="22"/>
        <v>4590.6432000000095</v>
      </c>
      <c r="BM26" s="19">
        <f>[6]Summary!$N20</f>
        <v>5215.9200000000083</v>
      </c>
      <c r="BN26" s="52">
        <f t="shared" si="23"/>
        <v>4590.0096000000076</v>
      </c>
      <c r="BP26" s="16">
        <v>17</v>
      </c>
      <c r="BQ26" s="17">
        <v>44470</v>
      </c>
      <c r="BR26" s="18">
        <f>VLOOKUP(BQ26,'Net_Schedule &amp; Net_Actual'!$A$1:$C$2107,2,0)</f>
        <v>22100.799999999999</v>
      </c>
      <c r="BS26" s="18">
        <f>VLOOKUP(BQ26,'Net_Schedule &amp; Net_Actual'!$A$1:$C$2107,3,0)</f>
        <v>21865.309000000001</v>
      </c>
      <c r="BT26" s="19">
        <f>[6]Summary!$O20</f>
        <v>31299.840000000062</v>
      </c>
      <c r="BU26" s="19">
        <f t="shared" si="24"/>
        <v>5280.0000000000109</v>
      </c>
      <c r="BV26" s="19">
        <f t="shared" si="25"/>
        <v>220.00000000000045</v>
      </c>
      <c r="BW26" s="19">
        <f t="shared" si="26"/>
        <v>4590.6432000000095</v>
      </c>
      <c r="BX26" s="19">
        <f>[6]Summary!$P20</f>
        <v>2857.1424999999972</v>
      </c>
      <c r="BY26" s="52">
        <f t="shared" si="27"/>
        <v>2514.2853999999975</v>
      </c>
      <c r="CA26" s="16">
        <v>17</v>
      </c>
      <c r="CB26" s="17">
        <f t="shared" si="54"/>
        <v>44517</v>
      </c>
      <c r="CC26" s="18">
        <f>VLOOKUP(CB26,'Net_Schedule &amp; Net_Actual'!$A$1:$C$2107,2,0)</f>
        <v>10676.3</v>
      </c>
      <c r="CD26" s="18">
        <f>VLOOKUP(CB26,'Net_Schedule &amp; Net_Actual'!$A$1:$C$2107,3,0)</f>
        <v>10635.344999999999</v>
      </c>
      <c r="CE26" s="19">
        <f>[6]Summary!$Q20</f>
        <v>31299.840000000062</v>
      </c>
      <c r="CF26" s="19">
        <f t="shared" si="28"/>
        <v>5280.0000000000109</v>
      </c>
      <c r="CG26" s="19">
        <f t="shared" si="29"/>
        <v>220.00000000000045</v>
      </c>
      <c r="CH26" s="19">
        <f t="shared" si="30"/>
        <v>4590.6432000000095</v>
      </c>
      <c r="CI26" s="19">
        <f>[6]Summary!$R20</f>
        <v>1779.3625000000004</v>
      </c>
      <c r="CJ26" s="52">
        <f t="shared" si="31"/>
        <v>1565.8390000000004</v>
      </c>
      <c r="CL26" s="16">
        <v>17</v>
      </c>
      <c r="CM26" s="17">
        <f t="shared" si="55"/>
        <v>44547</v>
      </c>
      <c r="CN26" s="18">
        <f>VLOOKUP(CM26,'Net_Schedule &amp; Net_Actual'!$A$1:$C$2107,2,0)</f>
        <v>7361.598</v>
      </c>
      <c r="CO26" s="18">
        <f>VLOOKUP(CM26,'Net_Schedule &amp; Net_Actual'!$A$1:$C$2107,3,0)</f>
        <v>7296</v>
      </c>
      <c r="CP26" s="19">
        <f>[6]Summary!$S20</f>
        <v>31299.840000000062</v>
      </c>
      <c r="CQ26" s="19">
        <f t="shared" si="32"/>
        <v>5280.0000000000109</v>
      </c>
      <c r="CR26" s="19">
        <f t="shared" si="33"/>
        <v>220.00000000000045</v>
      </c>
      <c r="CS26" s="19">
        <f t="shared" si="34"/>
        <v>4590.6432000000095</v>
      </c>
      <c r="CT26" s="19">
        <f>[6]Summary!$T20</f>
        <v>1228.4475</v>
      </c>
      <c r="CU26" s="52">
        <f t="shared" si="35"/>
        <v>1081.0337999999999</v>
      </c>
      <c r="CW26" s="16">
        <v>17</v>
      </c>
      <c r="CX26" s="17">
        <f t="shared" si="56"/>
        <v>44578</v>
      </c>
      <c r="CY26" s="18">
        <f>VLOOKUP(CX26,'Net_Schedule &amp; Net_Actual'!$A$1:$C$2107,2,0)</f>
        <v>5670</v>
      </c>
      <c r="CZ26" s="18">
        <f>VLOOKUP(CX26,'Net_Schedule &amp; Net_Actual'!$A$1:$C$2107,3,0)</f>
        <v>5687.5640000000003</v>
      </c>
      <c r="DA26" s="19">
        <f>[6]Summary!$U20</f>
        <v>31299.840000000062</v>
      </c>
      <c r="DB26" s="19">
        <f t="shared" si="36"/>
        <v>5280.0000000000109</v>
      </c>
      <c r="DC26" s="19">
        <f t="shared" si="37"/>
        <v>220.00000000000045</v>
      </c>
      <c r="DD26" s="19">
        <f t="shared" si="38"/>
        <v>4590.6432000000095</v>
      </c>
      <c r="DE26" s="19">
        <f>[6]Summary!$V20</f>
        <v>944.99749999999983</v>
      </c>
      <c r="DF26" s="52">
        <f t="shared" si="39"/>
        <v>831.59779999999989</v>
      </c>
      <c r="DH26" s="16">
        <v>17</v>
      </c>
      <c r="DI26" s="17">
        <f t="shared" si="57"/>
        <v>44609</v>
      </c>
      <c r="DJ26" s="18">
        <f>VLOOKUP(DI26,'Net_Schedule &amp; Net_Actual'!$A$1:$C$2107,2,0)</f>
        <v>4333.25</v>
      </c>
      <c r="DK26" s="18">
        <f>VLOOKUP(DI26,'Net_Schedule &amp; Net_Actual'!$A$1:$C$2107,3,0)</f>
        <v>4325.6729999999998</v>
      </c>
      <c r="DL26" s="19">
        <f>[6]Summary!$W20</f>
        <v>31299.840000000062</v>
      </c>
      <c r="DM26" s="19">
        <f t="shared" si="40"/>
        <v>5280.0000000000109</v>
      </c>
      <c r="DN26" s="19">
        <f t="shared" si="41"/>
        <v>220.00000000000045</v>
      </c>
      <c r="DO26" s="19">
        <f t="shared" si="42"/>
        <v>4590.6432000000095</v>
      </c>
      <c r="DP26" s="19">
        <f>[6]Summary!$X20</f>
        <v>722.23250000000041</v>
      </c>
      <c r="DQ26" s="52">
        <f t="shared" si="43"/>
        <v>635.56460000000038</v>
      </c>
      <c r="DS26" s="16">
        <v>17</v>
      </c>
      <c r="DT26" s="17">
        <f t="shared" si="58"/>
        <v>44637</v>
      </c>
      <c r="DU26" s="18">
        <f>VLOOKUP(DT26,'Net_Schedule &amp; Net_Actual'!$A$1:$C$2107,2,0)</f>
        <v>9027.4330000000009</v>
      </c>
      <c r="DV26" s="18">
        <f>VLOOKUP(DT26,'Net_Schedule &amp; Net_Actual'!$A$1:$C$2107,3,0)</f>
        <v>9112.3639999999996</v>
      </c>
      <c r="DW26" s="19">
        <f>[6]Summary!$Y20</f>
        <v>31299.840000000062</v>
      </c>
      <c r="DX26" s="19">
        <f t="shared" si="44"/>
        <v>5280.0000000000109</v>
      </c>
      <c r="DY26" s="19">
        <f t="shared" si="45"/>
        <v>220.00000000000045</v>
      </c>
      <c r="DZ26" s="19">
        <f t="shared" si="46"/>
        <v>4590.6432000000095</v>
      </c>
      <c r="EA26" s="19">
        <f>[6]Summary!$Z20</f>
        <v>1450.6975000000004</v>
      </c>
      <c r="EB26" s="52">
        <f t="shared" si="47"/>
        <v>1276.6138000000003</v>
      </c>
    </row>
    <row r="27" spans="2:132" s="15" customFormat="1" ht="15.95" customHeight="1" x14ac:dyDescent="0.2">
      <c r="B27" s="16">
        <v>18</v>
      </c>
      <c r="C27" s="17">
        <f t="shared" si="48"/>
        <v>44304</v>
      </c>
      <c r="D27" s="18">
        <f>VLOOKUP(C27,'Net_Schedule &amp; Net_Actual'!$A$1:$C$2107,2,0)</f>
        <v>8268.7080000000005</v>
      </c>
      <c r="E27" s="18">
        <f>VLOOKUP(C27,'Net_Schedule &amp; Net_Actual'!$A$1:$C$2107,3,0)</f>
        <v>8105.8180000000002</v>
      </c>
      <c r="F27" s="19">
        <f>[6]Summary!$C21</f>
        <v>31299.840000000062</v>
      </c>
      <c r="G27" s="19">
        <f t="shared" si="0"/>
        <v>5280.0000000000109</v>
      </c>
      <c r="H27" s="19">
        <f t="shared" si="1"/>
        <v>220.00000000000045</v>
      </c>
      <c r="I27" s="19">
        <f t="shared" si="2"/>
        <v>4590.6432000000095</v>
      </c>
      <c r="J27" s="19">
        <f>[6]Summary!$D21</f>
        <v>1306.4350000000004</v>
      </c>
      <c r="K27" s="52">
        <f t="shared" si="3"/>
        <v>1149.6628000000003</v>
      </c>
      <c r="M27" s="16">
        <v>18</v>
      </c>
      <c r="N27" s="17">
        <f t="shared" si="49"/>
        <v>44334</v>
      </c>
      <c r="O27" s="18">
        <f>VLOOKUP(N27,'Net_Schedule &amp; Net_Actual'!$A$1:$C$2107,2,0)</f>
        <v>14904.135</v>
      </c>
      <c r="P27" s="18">
        <f>VLOOKUP(N27,'Net_Schedule &amp; Net_Actual'!$A$1:$C$2107,3,0)</f>
        <v>15094.909</v>
      </c>
      <c r="Q27" s="19">
        <f>[6]Summary!$E21</f>
        <v>31299.840000000062</v>
      </c>
      <c r="R27" s="19">
        <f t="shared" si="4"/>
        <v>5280.0000000000109</v>
      </c>
      <c r="S27" s="19">
        <f t="shared" si="5"/>
        <v>220.00000000000045</v>
      </c>
      <c r="T27" s="19">
        <f t="shared" si="6"/>
        <v>4590.6432000000095</v>
      </c>
      <c r="U27" s="19">
        <f>[6]Summary!$F21</f>
        <v>1954.627500000001</v>
      </c>
      <c r="V27" s="52">
        <f t="shared" si="7"/>
        <v>1720.0722000000007</v>
      </c>
      <c r="X27" s="16">
        <v>18</v>
      </c>
      <c r="Y27" s="17">
        <f t="shared" si="50"/>
        <v>44365</v>
      </c>
      <c r="Z27" s="18">
        <f>VLOOKUP(Y27,'Net_Schedule &amp; Net_Actual'!$A$1:$C$2107,2,0)</f>
        <v>30828</v>
      </c>
      <c r="AA27" s="18">
        <f>VLOOKUP(Y27,'Net_Schedule &amp; Net_Actual'!$A$1:$C$2107,3,0)</f>
        <v>30752.145</v>
      </c>
      <c r="AB27" s="19">
        <f>[6]Summary!$G21</f>
        <v>31299.840000000062</v>
      </c>
      <c r="AC27" s="19">
        <f t="shared" si="8"/>
        <v>5280.0000000000109</v>
      </c>
      <c r="AD27" s="19">
        <f t="shared" si="9"/>
        <v>220.00000000000045</v>
      </c>
      <c r="AE27" s="19">
        <f t="shared" si="10"/>
        <v>4590.6432000000095</v>
      </c>
      <c r="AF27" s="19">
        <f>[6]Summary!$H21</f>
        <v>5137.9200000000073</v>
      </c>
      <c r="AG27" s="52">
        <f t="shared" si="11"/>
        <v>4521.3696000000064</v>
      </c>
      <c r="AI27" s="16">
        <v>18</v>
      </c>
      <c r="AJ27" s="17">
        <f t="shared" si="51"/>
        <v>44395</v>
      </c>
      <c r="AK27" s="18">
        <f>VLOOKUP(AJ27,'Net_Schedule &amp; Net_Actual'!$A$1:$C$2107,2,0)</f>
        <v>27764.92</v>
      </c>
      <c r="AL27" s="18">
        <f>VLOOKUP(AJ27,'Net_Schedule &amp; Net_Actual'!$A$1:$C$2107,3,0)</f>
        <v>27659.562999999998</v>
      </c>
      <c r="AM27" s="19">
        <f>[6]Summary!$I21</f>
        <v>31299.840000000062</v>
      </c>
      <c r="AN27" s="19">
        <f t="shared" si="12"/>
        <v>5280.0000000000109</v>
      </c>
      <c r="AO27" s="19">
        <f t="shared" si="13"/>
        <v>220.00000000000045</v>
      </c>
      <c r="AP27" s="19">
        <f t="shared" si="14"/>
        <v>4590.6432000000095</v>
      </c>
      <c r="AQ27" s="19">
        <f>[6]Summary!$J21</f>
        <v>4593.21000000001</v>
      </c>
      <c r="AR27" s="52">
        <f t="shared" si="15"/>
        <v>4042.0248000000088</v>
      </c>
      <c r="AT27" s="16">
        <v>18</v>
      </c>
      <c r="AU27" s="17">
        <f t="shared" si="52"/>
        <v>44426</v>
      </c>
      <c r="AV27" s="18">
        <f>VLOOKUP(AU27,'Net_Schedule &amp; Net_Actual'!$A$1:$C$2107,2,0)</f>
        <v>31296</v>
      </c>
      <c r="AW27" s="18">
        <f>VLOOKUP(AU27,'Net_Schedule &amp; Net_Actual'!$A$1:$C$2107,3,0)</f>
        <v>31225.817999999999</v>
      </c>
      <c r="AX27" s="19">
        <f>[6]Summary!$K21</f>
        <v>31299.840000000062</v>
      </c>
      <c r="AY27" s="19">
        <f t="shared" si="16"/>
        <v>5280.0000000000109</v>
      </c>
      <c r="AZ27" s="19">
        <f t="shared" si="17"/>
        <v>220.00000000000045</v>
      </c>
      <c r="BA27" s="19">
        <f t="shared" si="18"/>
        <v>4590.6432000000095</v>
      </c>
      <c r="BB27" s="19">
        <f>[6]Summary!$L21</f>
        <v>5215.9200000000083</v>
      </c>
      <c r="BC27" s="52">
        <f t="shared" si="19"/>
        <v>4590.0096000000076</v>
      </c>
      <c r="BE27" s="16">
        <v>18</v>
      </c>
      <c r="BF27" s="17">
        <f t="shared" si="53"/>
        <v>44457</v>
      </c>
      <c r="BG27" s="18">
        <f>VLOOKUP(BF27,'Net_Schedule &amp; Net_Actual'!$A$1:$C$2107,2,0)</f>
        <v>31296</v>
      </c>
      <c r="BH27" s="18">
        <f>VLOOKUP(BF27,'Net_Schedule &amp; Net_Actual'!$A$1:$C$2107,3,0)</f>
        <v>31163.853999999999</v>
      </c>
      <c r="BI27" s="19">
        <f>[6]Summary!$M21</f>
        <v>31299.840000000062</v>
      </c>
      <c r="BJ27" s="19">
        <f t="shared" si="20"/>
        <v>5280.0000000000109</v>
      </c>
      <c r="BK27" s="19">
        <f t="shared" si="21"/>
        <v>220.00000000000045</v>
      </c>
      <c r="BL27" s="19">
        <f t="shared" si="22"/>
        <v>4590.6432000000095</v>
      </c>
      <c r="BM27" s="19">
        <f>[6]Summary!$N21</f>
        <v>5215.9200000000083</v>
      </c>
      <c r="BN27" s="52">
        <f t="shared" si="23"/>
        <v>4590.0096000000076</v>
      </c>
      <c r="BP27" s="16">
        <v>18</v>
      </c>
      <c r="BQ27" s="17">
        <v>44470</v>
      </c>
      <c r="BR27" s="18">
        <f>VLOOKUP(BQ27,'Net_Schedule &amp; Net_Actual'!$A$1:$C$2107,2,0)</f>
        <v>22100.799999999999</v>
      </c>
      <c r="BS27" s="18">
        <f>VLOOKUP(BQ27,'Net_Schedule &amp; Net_Actual'!$A$1:$C$2107,3,0)</f>
        <v>21865.309000000001</v>
      </c>
      <c r="BT27" s="19">
        <f>[6]Summary!$O21</f>
        <v>31299.840000000062</v>
      </c>
      <c r="BU27" s="19">
        <f t="shared" si="24"/>
        <v>5280.0000000000109</v>
      </c>
      <c r="BV27" s="19">
        <f t="shared" si="25"/>
        <v>220.00000000000045</v>
      </c>
      <c r="BW27" s="19">
        <f t="shared" si="26"/>
        <v>4590.6432000000095</v>
      </c>
      <c r="BX27" s="19">
        <f>[6]Summary!$P21</f>
        <v>2879.6599999999976</v>
      </c>
      <c r="BY27" s="52">
        <f t="shared" si="27"/>
        <v>2534.1007999999979</v>
      </c>
      <c r="CA27" s="16">
        <v>18</v>
      </c>
      <c r="CB27" s="17">
        <f t="shared" si="54"/>
        <v>44518</v>
      </c>
      <c r="CC27" s="18">
        <f>VLOOKUP(CB27,'Net_Schedule &amp; Net_Actual'!$A$1:$C$2107,2,0)</f>
        <v>10876.3</v>
      </c>
      <c r="CD27" s="18">
        <f>VLOOKUP(CB27,'Net_Schedule &amp; Net_Actual'!$A$1:$C$2107,3,0)</f>
        <v>10771.853999999999</v>
      </c>
      <c r="CE27" s="19">
        <f>[6]Summary!$Q21</f>
        <v>31299.840000000062</v>
      </c>
      <c r="CF27" s="19">
        <f t="shared" si="28"/>
        <v>5280.0000000000109</v>
      </c>
      <c r="CG27" s="19">
        <f t="shared" si="29"/>
        <v>220.00000000000045</v>
      </c>
      <c r="CH27" s="19">
        <f t="shared" si="30"/>
        <v>4590.6432000000095</v>
      </c>
      <c r="CI27" s="19">
        <f>[6]Summary!$R21</f>
        <v>1812.6950000000006</v>
      </c>
      <c r="CJ27" s="52">
        <f t="shared" si="31"/>
        <v>1595.1716000000006</v>
      </c>
      <c r="CL27" s="16">
        <v>18</v>
      </c>
      <c r="CM27" s="17">
        <f t="shared" si="55"/>
        <v>44548</v>
      </c>
      <c r="CN27" s="18">
        <f>VLOOKUP(CM27,'Net_Schedule &amp; Net_Actual'!$A$1:$C$2107,2,0)</f>
        <v>7145.13</v>
      </c>
      <c r="CO27" s="18">
        <f>VLOOKUP(CM27,'Net_Schedule &amp; Net_Actual'!$A$1:$C$2107,3,0)</f>
        <v>7066.6180000000004</v>
      </c>
      <c r="CP27" s="19">
        <f>[6]Summary!$S21</f>
        <v>31299.840000000062</v>
      </c>
      <c r="CQ27" s="19">
        <f t="shared" si="32"/>
        <v>5280.0000000000109</v>
      </c>
      <c r="CR27" s="19">
        <f t="shared" si="33"/>
        <v>220.00000000000045</v>
      </c>
      <c r="CS27" s="19">
        <f t="shared" si="34"/>
        <v>4590.6432000000095</v>
      </c>
      <c r="CT27" s="19">
        <f>[6]Summary!$T21</f>
        <v>1208.6575</v>
      </c>
      <c r="CU27" s="52">
        <f t="shared" si="35"/>
        <v>1063.6186</v>
      </c>
      <c r="CW27" s="16">
        <v>18</v>
      </c>
      <c r="CX27" s="17">
        <f t="shared" si="56"/>
        <v>44579</v>
      </c>
      <c r="CY27" s="18">
        <f>VLOOKUP(CX27,'Net_Schedule &amp; Net_Actual'!$A$1:$C$2107,2,0)</f>
        <v>5709.75</v>
      </c>
      <c r="CZ27" s="18">
        <f>VLOOKUP(CX27,'Net_Schedule &amp; Net_Actual'!$A$1:$C$2107,3,0)</f>
        <v>5715.8540000000003</v>
      </c>
      <c r="DA27" s="19">
        <f>[6]Summary!$U21</f>
        <v>31299.840000000062</v>
      </c>
      <c r="DB27" s="19">
        <f t="shared" si="36"/>
        <v>5280.0000000000109</v>
      </c>
      <c r="DC27" s="19">
        <f t="shared" si="37"/>
        <v>220.00000000000045</v>
      </c>
      <c r="DD27" s="19">
        <f t="shared" si="38"/>
        <v>4590.6432000000095</v>
      </c>
      <c r="DE27" s="19">
        <f>[6]Summary!$V21</f>
        <v>951.61999999999989</v>
      </c>
      <c r="DF27" s="52">
        <f t="shared" si="39"/>
        <v>837.42559999999992</v>
      </c>
      <c r="DH27" s="16">
        <v>18</v>
      </c>
      <c r="DI27" s="17">
        <f t="shared" si="57"/>
        <v>44610</v>
      </c>
      <c r="DJ27" s="18">
        <f>VLOOKUP(DI27,'Net_Schedule &amp; Net_Actual'!$A$1:$C$2107,2,0)</f>
        <v>4774.5</v>
      </c>
      <c r="DK27" s="18">
        <f>VLOOKUP(DI27,'Net_Schedule &amp; Net_Actual'!$A$1:$C$2107,3,0)</f>
        <v>4771.3450000000003</v>
      </c>
      <c r="DL27" s="19">
        <f>[6]Summary!$W21</f>
        <v>31299.840000000062</v>
      </c>
      <c r="DM27" s="19">
        <f t="shared" si="40"/>
        <v>5280.0000000000109</v>
      </c>
      <c r="DN27" s="19">
        <f t="shared" si="41"/>
        <v>220.00000000000045</v>
      </c>
      <c r="DO27" s="19">
        <f t="shared" si="42"/>
        <v>4590.6432000000095</v>
      </c>
      <c r="DP27" s="19">
        <f>[6]Summary!$X21</f>
        <v>795.77250000000038</v>
      </c>
      <c r="DQ27" s="52">
        <f t="shared" si="43"/>
        <v>700.27980000000036</v>
      </c>
      <c r="DS27" s="16">
        <v>18</v>
      </c>
      <c r="DT27" s="17">
        <f t="shared" si="58"/>
        <v>44638</v>
      </c>
      <c r="DU27" s="18">
        <f>VLOOKUP(DT27,'Net_Schedule &amp; Net_Actual'!$A$1:$C$2107,2,0)</f>
        <v>9822.6</v>
      </c>
      <c r="DV27" s="18">
        <f>VLOOKUP(DT27,'Net_Schedule &amp; Net_Actual'!$A$1:$C$2107,3,0)</f>
        <v>9697.3089999999993</v>
      </c>
      <c r="DW27" s="19">
        <f>[6]Summary!$Y21</f>
        <v>31299.840000000062</v>
      </c>
      <c r="DX27" s="19">
        <f t="shared" si="44"/>
        <v>5280.0000000000109</v>
      </c>
      <c r="DY27" s="19">
        <f t="shared" si="45"/>
        <v>220.00000000000045</v>
      </c>
      <c r="DZ27" s="19">
        <f t="shared" si="46"/>
        <v>4590.6432000000095</v>
      </c>
      <c r="EA27" s="19">
        <f>[6]Summary!$Z21</f>
        <v>1637.1225000000011</v>
      </c>
      <c r="EB27" s="52">
        <f t="shared" si="47"/>
        <v>1440.6678000000009</v>
      </c>
    </row>
    <row r="28" spans="2:132" s="15" customFormat="1" ht="15.95" customHeight="1" x14ac:dyDescent="0.2">
      <c r="B28" s="16">
        <v>19</v>
      </c>
      <c r="C28" s="17">
        <f t="shared" si="48"/>
        <v>44305</v>
      </c>
      <c r="D28" s="18">
        <f>VLOOKUP(C28,'Net_Schedule &amp; Net_Actual'!$A$1:$C$2107,2,0)</f>
        <v>8956.7000000000007</v>
      </c>
      <c r="E28" s="18">
        <f>VLOOKUP(C28,'Net_Schedule &amp; Net_Actual'!$A$1:$C$2107,3,0)</f>
        <v>8766.0360000000001</v>
      </c>
      <c r="F28" s="19">
        <f>[6]Summary!$C22</f>
        <v>31299.840000000062</v>
      </c>
      <c r="G28" s="19">
        <f t="shared" si="0"/>
        <v>5280.0000000000109</v>
      </c>
      <c r="H28" s="19">
        <f t="shared" si="1"/>
        <v>220.00000000000045</v>
      </c>
      <c r="I28" s="19">
        <f t="shared" si="2"/>
        <v>4590.6432000000095</v>
      </c>
      <c r="J28" s="19">
        <f>[6]Summary!$D22</f>
        <v>1060.7574999999999</v>
      </c>
      <c r="K28" s="52">
        <f t="shared" si="3"/>
        <v>933.46659999999997</v>
      </c>
      <c r="M28" s="16">
        <v>19</v>
      </c>
      <c r="N28" s="17">
        <f t="shared" si="49"/>
        <v>44335</v>
      </c>
      <c r="O28" s="18">
        <f>VLOOKUP(N28,'Net_Schedule &amp; Net_Actual'!$A$1:$C$2107,2,0)</f>
        <v>24506.155000000002</v>
      </c>
      <c r="P28" s="18">
        <f>VLOOKUP(N28,'Net_Schedule &amp; Net_Actual'!$A$1:$C$2107,3,0)</f>
        <v>24980.145</v>
      </c>
      <c r="Q28" s="19">
        <f>[6]Summary!$E22</f>
        <v>31299.840000000062</v>
      </c>
      <c r="R28" s="19">
        <f t="shared" si="4"/>
        <v>5280.0000000000109</v>
      </c>
      <c r="S28" s="19">
        <f t="shared" si="5"/>
        <v>220.00000000000045</v>
      </c>
      <c r="T28" s="19">
        <f t="shared" si="6"/>
        <v>4590.6432000000095</v>
      </c>
      <c r="U28" s="19">
        <f>[6]Summary!$F22</f>
        <v>2219.8950000000009</v>
      </c>
      <c r="V28" s="52">
        <f t="shared" si="7"/>
        <v>1953.5076000000008</v>
      </c>
      <c r="X28" s="16">
        <v>19</v>
      </c>
      <c r="Y28" s="17">
        <f t="shared" si="50"/>
        <v>44366</v>
      </c>
      <c r="Z28" s="18">
        <f>VLOOKUP(Y28,'Net_Schedule &amp; Net_Actual'!$A$1:$C$2107,2,0)</f>
        <v>30777.248</v>
      </c>
      <c r="AA28" s="18">
        <f>VLOOKUP(Y28,'Net_Schedule &amp; Net_Actual'!$A$1:$C$2107,3,0)</f>
        <v>30672.508999999998</v>
      </c>
      <c r="AB28" s="19">
        <f>[6]Summary!$G22</f>
        <v>31299.840000000062</v>
      </c>
      <c r="AC28" s="19">
        <f t="shared" si="8"/>
        <v>5280.0000000000109</v>
      </c>
      <c r="AD28" s="19">
        <f t="shared" si="9"/>
        <v>220.00000000000045</v>
      </c>
      <c r="AE28" s="19">
        <f t="shared" si="10"/>
        <v>4590.6432000000095</v>
      </c>
      <c r="AF28" s="19">
        <f>[6]Summary!$H22</f>
        <v>5137.9200000000073</v>
      </c>
      <c r="AG28" s="52">
        <f t="shared" si="11"/>
        <v>4521.3696000000064</v>
      </c>
      <c r="AI28" s="16">
        <v>19</v>
      </c>
      <c r="AJ28" s="17">
        <f t="shared" si="51"/>
        <v>44396</v>
      </c>
      <c r="AK28" s="18">
        <f>VLOOKUP(AJ28,'Net_Schedule &amp; Net_Actual'!$A$1:$C$2107,2,0)</f>
        <v>30752.244999999999</v>
      </c>
      <c r="AL28" s="18">
        <f>VLOOKUP(AJ28,'Net_Schedule &amp; Net_Actual'!$A$1:$C$2107,3,0)</f>
        <v>30562.036</v>
      </c>
      <c r="AM28" s="19">
        <f>[6]Summary!$I22</f>
        <v>31299.840000000062</v>
      </c>
      <c r="AN28" s="19">
        <f t="shared" si="12"/>
        <v>5280.0000000000109</v>
      </c>
      <c r="AO28" s="19">
        <f t="shared" si="13"/>
        <v>220.00000000000045</v>
      </c>
      <c r="AP28" s="19">
        <f t="shared" si="14"/>
        <v>4590.6432000000095</v>
      </c>
      <c r="AQ28" s="19">
        <f>[6]Summary!$J22</f>
        <v>5136</v>
      </c>
      <c r="AR28" s="52">
        <f t="shared" si="15"/>
        <v>4519.68</v>
      </c>
      <c r="AT28" s="16">
        <v>19</v>
      </c>
      <c r="AU28" s="17">
        <f t="shared" si="52"/>
        <v>44427</v>
      </c>
      <c r="AV28" s="18">
        <f>VLOOKUP(AU28,'Net_Schedule &amp; Net_Actual'!$A$1:$C$2107,2,0)</f>
        <v>31296</v>
      </c>
      <c r="AW28" s="18">
        <f>VLOOKUP(AU28,'Net_Schedule &amp; Net_Actual'!$A$1:$C$2107,3,0)</f>
        <v>31185.671999999999</v>
      </c>
      <c r="AX28" s="19">
        <f>[6]Summary!$K22</f>
        <v>31299.840000000062</v>
      </c>
      <c r="AY28" s="19">
        <f t="shared" si="16"/>
        <v>5280.0000000000109</v>
      </c>
      <c r="AZ28" s="19">
        <f t="shared" si="17"/>
        <v>220.00000000000045</v>
      </c>
      <c r="BA28" s="19">
        <f t="shared" si="18"/>
        <v>4590.6432000000095</v>
      </c>
      <c r="BB28" s="19">
        <f>[6]Summary!$L22</f>
        <v>5215.9200000000083</v>
      </c>
      <c r="BC28" s="52">
        <f t="shared" si="19"/>
        <v>4590.0096000000076</v>
      </c>
      <c r="BE28" s="16">
        <v>19</v>
      </c>
      <c r="BF28" s="17">
        <f t="shared" si="53"/>
        <v>44458</v>
      </c>
      <c r="BG28" s="18">
        <f>VLOOKUP(BF28,'Net_Schedule &amp; Net_Actual'!$A$1:$C$2107,2,0)</f>
        <v>30861.8</v>
      </c>
      <c r="BH28" s="18">
        <f>VLOOKUP(BF28,'Net_Schedule &amp; Net_Actual'!$A$1:$C$2107,3,0)</f>
        <v>30791.345000000001</v>
      </c>
      <c r="BI28" s="19">
        <f>[6]Summary!$M22</f>
        <v>31299.840000000062</v>
      </c>
      <c r="BJ28" s="19">
        <f t="shared" si="20"/>
        <v>5280.0000000000109</v>
      </c>
      <c r="BK28" s="19">
        <f t="shared" si="21"/>
        <v>220.00000000000045</v>
      </c>
      <c r="BL28" s="19">
        <f t="shared" si="22"/>
        <v>4590.6432000000095</v>
      </c>
      <c r="BM28" s="19">
        <f>[6]Summary!$N22</f>
        <v>5215.9200000000083</v>
      </c>
      <c r="BN28" s="52">
        <f t="shared" si="23"/>
        <v>4590.0096000000076</v>
      </c>
      <c r="BP28" s="16">
        <v>19</v>
      </c>
      <c r="BQ28" s="17">
        <v>44470</v>
      </c>
      <c r="BR28" s="18">
        <f>VLOOKUP(BQ28,'Net_Schedule &amp; Net_Actual'!$A$1:$C$2107,2,0)</f>
        <v>22100.799999999999</v>
      </c>
      <c r="BS28" s="18">
        <f>VLOOKUP(BQ28,'Net_Schedule &amp; Net_Actual'!$A$1:$C$2107,3,0)</f>
        <v>21865.309000000001</v>
      </c>
      <c r="BT28" s="19">
        <f>[6]Summary!$O22</f>
        <v>31299.840000000062</v>
      </c>
      <c r="BU28" s="19">
        <f t="shared" si="24"/>
        <v>5280.0000000000109</v>
      </c>
      <c r="BV28" s="19">
        <f t="shared" si="25"/>
        <v>220.00000000000045</v>
      </c>
      <c r="BW28" s="19">
        <f t="shared" si="26"/>
        <v>4590.6432000000095</v>
      </c>
      <c r="BX28" s="19">
        <f>[6]Summary!$P22</f>
        <v>3119.1974999999966</v>
      </c>
      <c r="BY28" s="52">
        <f t="shared" si="27"/>
        <v>2744.8937999999971</v>
      </c>
      <c r="CA28" s="16">
        <v>19</v>
      </c>
      <c r="CB28" s="17">
        <f t="shared" si="54"/>
        <v>44519</v>
      </c>
      <c r="CC28" s="18">
        <f>VLOOKUP(CB28,'Net_Schedule &amp; Net_Actual'!$A$1:$C$2107,2,0)</f>
        <v>10386.15</v>
      </c>
      <c r="CD28" s="18">
        <f>VLOOKUP(CB28,'Net_Schedule &amp; Net_Actual'!$A$1:$C$2107,3,0)</f>
        <v>10075.418</v>
      </c>
      <c r="CE28" s="19">
        <f>[6]Summary!$Q22</f>
        <v>31299.840000000062</v>
      </c>
      <c r="CF28" s="19">
        <f t="shared" si="28"/>
        <v>5280.0000000000109</v>
      </c>
      <c r="CG28" s="19">
        <f t="shared" si="29"/>
        <v>220.00000000000045</v>
      </c>
      <c r="CH28" s="19">
        <f t="shared" si="30"/>
        <v>4590.6432000000095</v>
      </c>
      <c r="CI28" s="19">
        <f>[6]Summary!$R22</f>
        <v>1731.0100000000007</v>
      </c>
      <c r="CJ28" s="52">
        <f t="shared" si="31"/>
        <v>1523.2888000000005</v>
      </c>
      <c r="CL28" s="16">
        <v>19</v>
      </c>
      <c r="CM28" s="17">
        <f t="shared" si="55"/>
        <v>44549</v>
      </c>
      <c r="CN28" s="18">
        <f>VLOOKUP(CM28,'Net_Schedule &amp; Net_Actual'!$A$1:$C$2107,2,0)</f>
        <v>6794.4049999999997</v>
      </c>
      <c r="CO28" s="18">
        <f>VLOOKUP(CM28,'Net_Schedule &amp; Net_Actual'!$A$1:$C$2107,3,0)</f>
        <v>6679.4179999999997</v>
      </c>
      <c r="CP28" s="19">
        <f>[6]Summary!$S22</f>
        <v>31299.840000000062</v>
      </c>
      <c r="CQ28" s="19">
        <f t="shared" si="32"/>
        <v>5280.0000000000109</v>
      </c>
      <c r="CR28" s="19">
        <f t="shared" si="33"/>
        <v>220.00000000000045</v>
      </c>
      <c r="CS28" s="19">
        <f t="shared" si="34"/>
        <v>4590.6432000000095</v>
      </c>
      <c r="CT28" s="19">
        <f>[6]Summary!$T22</f>
        <v>1181.7174999999997</v>
      </c>
      <c r="CU28" s="52">
        <f t="shared" si="35"/>
        <v>1039.9113999999997</v>
      </c>
      <c r="CW28" s="16">
        <v>19</v>
      </c>
      <c r="CX28" s="17">
        <f t="shared" si="56"/>
        <v>44580</v>
      </c>
      <c r="CY28" s="18">
        <f>VLOOKUP(CX28,'Net_Schedule &amp; Net_Actual'!$A$1:$C$2107,2,0)</f>
        <v>5705.25</v>
      </c>
      <c r="CZ28" s="18">
        <f>VLOOKUP(CX28,'Net_Schedule &amp; Net_Actual'!$A$1:$C$2107,3,0)</f>
        <v>5730.9089999999997</v>
      </c>
      <c r="DA28" s="19">
        <f>[6]Summary!$U22</f>
        <v>31299.840000000062</v>
      </c>
      <c r="DB28" s="19">
        <f t="shared" si="36"/>
        <v>5280.0000000000109</v>
      </c>
      <c r="DC28" s="19">
        <f t="shared" si="37"/>
        <v>220.00000000000045</v>
      </c>
      <c r="DD28" s="19">
        <f t="shared" si="38"/>
        <v>4590.6432000000095</v>
      </c>
      <c r="DE28" s="19">
        <f>[6]Summary!$V22</f>
        <v>950.86249999999984</v>
      </c>
      <c r="DF28" s="52">
        <f t="shared" si="39"/>
        <v>836.7589999999999</v>
      </c>
      <c r="DH28" s="16">
        <v>19</v>
      </c>
      <c r="DI28" s="17">
        <f t="shared" si="57"/>
        <v>44611</v>
      </c>
      <c r="DJ28" s="18">
        <f>VLOOKUP(DI28,'Net_Schedule &amp; Net_Actual'!$A$1:$C$2107,2,0)</f>
        <v>4785.5</v>
      </c>
      <c r="DK28" s="18">
        <f>VLOOKUP(DI28,'Net_Schedule &amp; Net_Actual'!$A$1:$C$2107,3,0)</f>
        <v>4716.0730000000003</v>
      </c>
      <c r="DL28" s="19">
        <f>[6]Summary!$W22</f>
        <v>31299.840000000062</v>
      </c>
      <c r="DM28" s="19">
        <f t="shared" si="40"/>
        <v>5280.0000000000109</v>
      </c>
      <c r="DN28" s="19">
        <f t="shared" si="41"/>
        <v>220.00000000000045</v>
      </c>
      <c r="DO28" s="19">
        <f t="shared" si="42"/>
        <v>4590.6432000000095</v>
      </c>
      <c r="DP28" s="19">
        <f>[6]Summary!$X22</f>
        <v>797.60750000000041</v>
      </c>
      <c r="DQ28" s="52">
        <f t="shared" si="43"/>
        <v>701.89460000000042</v>
      </c>
      <c r="DS28" s="16">
        <v>19</v>
      </c>
      <c r="DT28" s="17">
        <f t="shared" si="58"/>
        <v>44639</v>
      </c>
      <c r="DU28" s="18">
        <f>VLOOKUP(DT28,'Net_Schedule &amp; Net_Actual'!$A$1:$C$2107,2,0)</f>
        <v>11022.9</v>
      </c>
      <c r="DV28" s="18">
        <f>VLOOKUP(DT28,'Net_Schedule &amp; Net_Actual'!$A$1:$C$2107,3,0)</f>
        <v>10985.308999999999</v>
      </c>
      <c r="DW28" s="19">
        <f>[6]Summary!$Y22</f>
        <v>31299.840000000062</v>
      </c>
      <c r="DX28" s="19">
        <f t="shared" si="44"/>
        <v>5280.0000000000109</v>
      </c>
      <c r="DY28" s="19">
        <f t="shared" si="45"/>
        <v>220.00000000000045</v>
      </c>
      <c r="DZ28" s="19">
        <f t="shared" si="46"/>
        <v>4590.6432000000095</v>
      </c>
      <c r="EA28" s="19">
        <f>[6]Summary!$Z22</f>
        <v>1706.6700000000014</v>
      </c>
      <c r="EB28" s="52">
        <f t="shared" si="47"/>
        <v>1501.8696000000014</v>
      </c>
    </row>
    <row r="29" spans="2:132" s="15" customFormat="1" ht="15.95" customHeight="1" x14ac:dyDescent="0.2">
      <c r="B29" s="16">
        <v>20</v>
      </c>
      <c r="C29" s="17">
        <f t="shared" si="48"/>
        <v>44306</v>
      </c>
      <c r="D29" s="18">
        <f>VLOOKUP(C29,'Net_Schedule &amp; Net_Actual'!$A$1:$C$2107,2,0)</f>
        <v>9210.35</v>
      </c>
      <c r="E29" s="18">
        <f>VLOOKUP(C29,'Net_Schedule &amp; Net_Actual'!$A$1:$C$2107,3,0)</f>
        <v>8537.6730000000007</v>
      </c>
      <c r="F29" s="19">
        <f>[6]Summary!$C23</f>
        <v>31299.840000000062</v>
      </c>
      <c r="G29" s="19">
        <f t="shared" si="0"/>
        <v>5280.0000000000109</v>
      </c>
      <c r="H29" s="19">
        <f t="shared" si="1"/>
        <v>220.00000000000045</v>
      </c>
      <c r="I29" s="19">
        <f t="shared" si="2"/>
        <v>4590.6432000000095</v>
      </c>
      <c r="J29" s="19">
        <f>[6]Summary!$D23</f>
        <v>1483.6575000000005</v>
      </c>
      <c r="K29" s="52">
        <f t="shared" si="3"/>
        <v>1305.6186000000005</v>
      </c>
      <c r="M29" s="16">
        <v>20</v>
      </c>
      <c r="N29" s="17">
        <f t="shared" si="49"/>
        <v>44336</v>
      </c>
      <c r="O29" s="18">
        <f>VLOOKUP(N29,'Net_Schedule &amp; Net_Actual'!$A$1:$C$2107,2,0)</f>
        <v>28993.372499999994</v>
      </c>
      <c r="P29" s="18">
        <f>VLOOKUP(N29,'Net_Schedule &amp; Net_Actual'!$A$1:$C$2107,3,0)</f>
        <v>27747.708999999999</v>
      </c>
      <c r="Q29" s="19">
        <f>[6]Summary!$E23</f>
        <v>31299.840000000062</v>
      </c>
      <c r="R29" s="19">
        <f t="shared" si="4"/>
        <v>5280.0000000000109</v>
      </c>
      <c r="S29" s="19">
        <f t="shared" si="5"/>
        <v>220.00000000000045</v>
      </c>
      <c r="T29" s="19">
        <f t="shared" si="6"/>
        <v>4590.6432000000095</v>
      </c>
      <c r="U29" s="19">
        <f>[6]Summary!$F23</f>
        <v>3049.4975000000013</v>
      </c>
      <c r="V29" s="52">
        <f t="shared" si="7"/>
        <v>2683.557800000001</v>
      </c>
      <c r="X29" s="16">
        <v>20</v>
      </c>
      <c r="Y29" s="17">
        <f t="shared" si="50"/>
        <v>44367</v>
      </c>
      <c r="Z29" s="18">
        <f>VLOOKUP(Y29,'Net_Schedule &amp; Net_Actual'!$A$1:$C$2107,2,0)</f>
        <v>30828</v>
      </c>
      <c r="AA29" s="18">
        <f>VLOOKUP(Y29,'Net_Schedule &amp; Net_Actual'!$A$1:$C$2107,3,0)</f>
        <v>30592.218000000001</v>
      </c>
      <c r="AB29" s="19">
        <f>[6]Summary!$G23</f>
        <v>31299.840000000062</v>
      </c>
      <c r="AC29" s="19">
        <f t="shared" si="8"/>
        <v>5280.0000000000109</v>
      </c>
      <c r="AD29" s="19">
        <f t="shared" si="9"/>
        <v>220.00000000000045</v>
      </c>
      <c r="AE29" s="19">
        <f t="shared" si="10"/>
        <v>4590.6432000000095</v>
      </c>
      <c r="AF29" s="19">
        <f>[6]Summary!$H23</f>
        <v>5137.9200000000073</v>
      </c>
      <c r="AG29" s="52">
        <f t="shared" si="11"/>
        <v>4521.3696000000064</v>
      </c>
      <c r="AI29" s="16">
        <v>20</v>
      </c>
      <c r="AJ29" s="17">
        <f t="shared" si="51"/>
        <v>44397</v>
      </c>
      <c r="AK29" s="18">
        <f>VLOOKUP(AJ29,'Net_Schedule &amp; Net_Actual'!$A$1:$C$2107,2,0)</f>
        <v>30273.634999999998</v>
      </c>
      <c r="AL29" s="18">
        <f>VLOOKUP(AJ29,'Net_Schedule &amp; Net_Actual'!$A$1:$C$2107,3,0)</f>
        <v>30059.200000000001</v>
      </c>
      <c r="AM29" s="19">
        <f>[6]Summary!$I23</f>
        <v>31299.840000000062</v>
      </c>
      <c r="AN29" s="19">
        <f t="shared" si="12"/>
        <v>5280.0000000000109</v>
      </c>
      <c r="AO29" s="19">
        <f t="shared" si="13"/>
        <v>220.00000000000045</v>
      </c>
      <c r="AP29" s="19">
        <f t="shared" si="14"/>
        <v>4590.6432000000095</v>
      </c>
      <c r="AQ29" s="19">
        <f>[6]Summary!$J23</f>
        <v>5045.6000000000004</v>
      </c>
      <c r="AR29" s="52">
        <f t="shared" si="15"/>
        <v>4440.1280000000006</v>
      </c>
      <c r="AT29" s="16">
        <v>20</v>
      </c>
      <c r="AU29" s="17">
        <f t="shared" si="52"/>
        <v>44428</v>
      </c>
      <c r="AV29" s="18">
        <f>VLOOKUP(AU29,'Net_Schedule &amp; Net_Actual'!$A$1:$C$2107,2,0)</f>
        <v>31296</v>
      </c>
      <c r="AW29" s="18">
        <f>VLOOKUP(AU29,'Net_Schedule &amp; Net_Actual'!$A$1:$C$2107,3,0)</f>
        <v>31108.072</v>
      </c>
      <c r="AX29" s="19">
        <f>[6]Summary!$K23</f>
        <v>31299.840000000062</v>
      </c>
      <c r="AY29" s="19">
        <f t="shared" si="16"/>
        <v>5280.0000000000109</v>
      </c>
      <c r="AZ29" s="19">
        <f t="shared" si="17"/>
        <v>220.00000000000045</v>
      </c>
      <c r="BA29" s="19">
        <f t="shared" si="18"/>
        <v>4590.6432000000095</v>
      </c>
      <c r="BB29" s="19">
        <f>[6]Summary!$L23</f>
        <v>5215.9200000000083</v>
      </c>
      <c r="BC29" s="52">
        <f t="shared" si="19"/>
        <v>4590.0096000000076</v>
      </c>
      <c r="BE29" s="16">
        <v>20</v>
      </c>
      <c r="BF29" s="17">
        <f t="shared" si="53"/>
        <v>44459</v>
      </c>
      <c r="BG29" s="18">
        <f>VLOOKUP(BF29,'Net_Schedule &amp; Net_Actual'!$A$1:$C$2107,2,0)</f>
        <v>30043.200000000001</v>
      </c>
      <c r="BH29" s="18">
        <f>VLOOKUP(BF29,'Net_Schedule &amp; Net_Actual'!$A$1:$C$2107,3,0)</f>
        <v>29764.072</v>
      </c>
      <c r="BI29" s="19">
        <f>[6]Summary!$M23</f>
        <v>31299.840000000062</v>
      </c>
      <c r="BJ29" s="19">
        <f t="shared" si="20"/>
        <v>5280.0000000000109</v>
      </c>
      <c r="BK29" s="19">
        <f t="shared" si="21"/>
        <v>220.00000000000045</v>
      </c>
      <c r="BL29" s="19">
        <f t="shared" si="22"/>
        <v>4590.6432000000095</v>
      </c>
      <c r="BM29" s="19">
        <f>[6]Summary!$N23</f>
        <v>5215.9200000000083</v>
      </c>
      <c r="BN29" s="52">
        <f t="shared" si="23"/>
        <v>4590.0096000000076</v>
      </c>
      <c r="BP29" s="16">
        <v>20</v>
      </c>
      <c r="BQ29" s="17">
        <v>44470</v>
      </c>
      <c r="BR29" s="18">
        <f>VLOOKUP(BQ29,'Net_Schedule &amp; Net_Actual'!$A$1:$C$2107,2,0)</f>
        <v>22100.799999999999</v>
      </c>
      <c r="BS29" s="18">
        <f>VLOOKUP(BQ29,'Net_Schedule &amp; Net_Actual'!$A$1:$C$2107,3,0)</f>
        <v>21865.309000000001</v>
      </c>
      <c r="BT29" s="19">
        <f>[6]Summary!$O23</f>
        <v>31299.840000000062</v>
      </c>
      <c r="BU29" s="19">
        <f t="shared" si="24"/>
        <v>5280.0000000000109</v>
      </c>
      <c r="BV29" s="19">
        <f t="shared" si="25"/>
        <v>220.00000000000045</v>
      </c>
      <c r="BW29" s="19">
        <f t="shared" si="26"/>
        <v>4590.6432000000095</v>
      </c>
      <c r="BX29" s="19">
        <f>[6]Summary!$P23</f>
        <v>4347.5999999999967</v>
      </c>
      <c r="BY29" s="52">
        <f t="shared" si="27"/>
        <v>3825.8879999999972</v>
      </c>
      <c r="CA29" s="16">
        <v>20</v>
      </c>
      <c r="CB29" s="17">
        <f t="shared" si="54"/>
        <v>44520</v>
      </c>
      <c r="CC29" s="18">
        <f>VLOOKUP(CB29,'Net_Schedule &amp; Net_Actual'!$A$1:$C$2107,2,0)</f>
        <v>10649.55</v>
      </c>
      <c r="CD29" s="18">
        <f>VLOOKUP(CB29,'Net_Schedule &amp; Net_Actual'!$A$1:$C$2107,3,0)</f>
        <v>10437.164000000001</v>
      </c>
      <c r="CE29" s="19">
        <f>[6]Summary!$Q23</f>
        <v>31299.840000000062</v>
      </c>
      <c r="CF29" s="19">
        <f t="shared" si="28"/>
        <v>5280.0000000000109</v>
      </c>
      <c r="CG29" s="19">
        <f t="shared" si="29"/>
        <v>220.00000000000045</v>
      </c>
      <c r="CH29" s="19">
        <f t="shared" si="30"/>
        <v>4590.6432000000095</v>
      </c>
      <c r="CI29" s="19">
        <f>[6]Summary!$R23</f>
        <v>1774.9050000000004</v>
      </c>
      <c r="CJ29" s="52">
        <f t="shared" si="31"/>
        <v>1561.9164000000003</v>
      </c>
      <c r="CL29" s="16">
        <v>20</v>
      </c>
      <c r="CM29" s="17">
        <f t="shared" si="55"/>
        <v>44550</v>
      </c>
      <c r="CN29" s="18">
        <f>VLOOKUP(CM29,'Net_Schedule &amp; Net_Actual'!$A$1:$C$2107,2,0)</f>
        <v>7146.2</v>
      </c>
      <c r="CO29" s="18">
        <f>VLOOKUP(CM29,'Net_Schedule &amp; Net_Actual'!$A$1:$C$2107,3,0)</f>
        <v>7086.3270000000002</v>
      </c>
      <c r="CP29" s="19">
        <f>[6]Summary!$S23</f>
        <v>31299.840000000062</v>
      </c>
      <c r="CQ29" s="19">
        <f t="shared" si="32"/>
        <v>5280.0000000000109</v>
      </c>
      <c r="CR29" s="19">
        <f t="shared" si="33"/>
        <v>220.00000000000045</v>
      </c>
      <c r="CS29" s="19">
        <f t="shared" si="34"/>
        <v>4590.6432000000095</v>
      </c>
      <c r="CT29" s="19">
        <f>[6]Summary!$T23</f>
        <v>1191.02</v>
      </c>
      <c r="CU29" s="52">
        <f t="shared" si="35"/>
        <v>1048.0976000000001</v>
      </c>
      <c r="CW29" s="16">
        <v>20</v>
      </c>
      <c r="CX29" s="17">
        <f t="shared" si="56"/>
        <v>44581</v>
      </c>
      <c r="CY29" s="18">
        <f>VLOOKUP(CX29,'Net_Schedule &amp; Net_Actual'!$A$1:$C$2107,2,0)</f>
        <v>5396.25</v>
      </c>
      <c r="CZ29" s="18">
        <f>VLOOKUP(CX29,'Net_Schedule &amp; Net_Actual'!$A$1:$C$2107,3,0)</f>
        <v>5191.3450000000003</v>
      </c>
      <c r="DA29" s="19">
        <f>[6]Summary!$U23</f>
        <v>31299.840000000062</v>
      </c>
      <c r="DB29" s="19">
        <f t="shared" si="36"/>
        <v>5280.0000000000109</v>
      </c>
      <c r="DC29" s="19">
        <f t="shared" si="37"/>
        <v>220.00000000000045</v>
      </c>
      <c r="DD29" s="19">
        <f t="shared" si="38"/>
        <v>4590.6432000000095</v>
      </c>
      <c r="DE29" s="19">
        <f>[6]Summary!$V23</f>
        <v>899.38750000000016</v>
      </c>
      <c r="DF29" s="52">
        <f t="shared" si="39"/>
        <v>791.46100000000013</v>
      </c>
      <c r="DH29" s="16">
        <v>20</v>
      </c>
      <c r="DI29" s="17">
        <f t="shared" si="57"/>
        <v>44612</v>
      </c>
      <c r="DJ29" s="18">
        <f>VLOOKUP(DI29,'Net_Schedule &amp; Net_Actual'!$A$1:$C$2107,2,0)</f>
        <v>4465</v>
      </c>
      <c r="DK29" s="18">
        <f>VLOOKUP(DI29,'Net_Schedule &amp; Net_Actual'!$A$1:$C$2107,3,0)</f>
        <v>4486.3270000000002</v>
      </c>
      <c r="DL29" s="19">
        <f>[6]Summary!$W23</f>
        <v>31299.840000000062</v>
      </c>
      <c r="DM29" s="19">
        <f t="shared" si="40"/>
        <v>5280.0000000000109</v>
      </c>
      <c r="DN29" s="19">
        <f t="shared" si="41"/>
        <v>220.00000000000045</v>
      </c>
      <c r="DO29" s="19">
        <f t="shared" si="42"/>
        <v>4590.6432000000095</v>
      </c>
      <c r="DP29" s="19">
        <f>[6]Summary!$X23</f>
        <v>744.18250000000023</v>
      </c>
      <c r="DQ29" s="52">
        <f t="shared" si="43"/>
        <v>654.88060000000019</v>
      </c>
      <c r="DS29" s="16">
        <v>20</v>
      </c>
      <c r="DT29" s="17">
        <f t="shared" si="58"/>
        <v>44640</v>
      </c>
      <c r="DU29" s="18">
        <f>VLOOKUP(DT29,'Net_Schedule &amp; Net_Actual'!$A$1:$C$2107,2,0)</f>
        <v>12598.3</v>
      </c>
      <c r="DV29" s="18">
        <f>VLOOKUP(DT29,'Net_Schedule &amp; Net_Actual'!$A$1:$C$2107,3,0)</f>
        <v>12677.745000000001</v>
      </c>
      <c r="DW29" s="19">
        <f>[6]Summary!$Y23</f>
        <v>31299.840000000062</v>
      </c>
      <c r="DX29" s="19">
        <f t="shared" si="44"/>
        <v>5280.0000000000109</v>
      </c>
      <c r="DY29" s="19">
        <f t="shared" si="45"/>
        <v>220.00000000000045</v>
      </c>
      <c r="DZ29" s="19">
        <f t="shared" si="46"/>
        <v>4590.6432000000095</v>
      </c>
      <c r="EA29" s="19">
        <f>[6]Summary!$Z23</f>
        <v>1706.6700000000014</v>
      </c>
      <c r="EB29" s="52">
        <f t="shared" si="47"/>
        <v>1501.8696000000014</v>
      </c>
    </row>
    <row r="30" spans="2:132" s="15" customFormat="1" ht="15.95" customHeight="1" x14ac:dyDescent="0.2">
      <c r="B30" s="16">
        <v>21</v>
      </c>
      <c r="C30" s="17">
        <f t="shared" si="48"/>
        <v>44307</v>
      </c>
      <c r="D30" s="18">
        <f>VLOOKUP(C30,'Net_Schedule &amp; Net_Actual'!$A$1:$C$2107,2,0)</f>
        <v>8005.05</v>
      </c>
      <c r="E30" s="18">
        <f>VLOOKUP(C30,'Net_Schedule &amp; Net_Actual'!$A$1:$C$2107,3,0)</f>
        <v>7748.509</v>
      </c>
      <c r="F30" s="19">
        <f>[6]Summary!$C24</f>
        <v>31299.840000000062</v>
      </c>
      <c r="G30" s="19">
        <f t="shared" si="0"/>
        <v>5280.0000000000109</v>
      </c>
      <c r="H30" s="19">
        <f t="shared" si="1"/>
        <v>220.00000000000045</v>
      </c>
      <c r="I30" s="19">
        <f t="shared" si="2"/>
        <v>4590.6432000000095</v>
      </c>
      <c r="J30" s="19">
        <f>[6]Summary!$D24</f>
        <v>1189.6425000000004</v>
      </c>
      <c r="K30" s="52">
        <f t="shared" si="3"/>
        <v>1046.8854000000003</v>
      </c>
      <c r="M30" s="16">
        <v>21</v>
      </c>
      <c r="N30" s="17">
        <f t="shared" si="49"/>
        <v>44337</v>
      </c>
      <c r="O30" s="18">
        <f>VLOOKUP(N30,'Net_Schedule &amp; Net_Actual'!$A$1:$C$2107,2,0)</f>
        <v>30191.3</v>
      </c>
      <c r="P30" s="18">
        <f>VLOOKUP(N30,'Net_Schedule &amp; Net_Actual'!$A$1:$C$2107,3,0)</f>
        <v>29997.381000000001</v>
      </c>
      <c r="Q30" s="19">
        <f>[6]Summary!$E24</f>
        <v>31299.840000000062</v>
      </c>
      <c r="R30" s="19">
        <f t="shared" si="4"/>
        <v>5280.0000000000109</v>
      </c>
      <c r="S30" s="19">
        <f t="shared" si="5"/>
        <v>220.00000000000045</v>
      </c>
      <c r="T30" s="19">
        <f t="shared" si="6"/>
        <v>4590.6432000000095</v>
      </c>
      <c r="U30" s="19">
        <f>[6]Summary!$F24</f>
        <v>4742.4000000000005</v>
      </c>
      <c r="V30" s="52">
        <f t="shared" si="7"/>
        <v>4173.3120000000008</v>
      </c>
      <c r="X30" s="16">
        <v>21</v>
      </c>
      <c r="Y30" s="17">
        <f t="shared" si="50"/>
        <v>44368</v>
      </c>
      <c r="Z30" s="18">
        <f>VLOOKUP(Y30,'Net_Schedule &amp; Net_Actual'!$A$1:$C$2107,2,0)</f>
        <v>30828</v>
      </c>
      <c r="AA30" s="18">
        <f>VLOOKUP(Y30,'Net_Schedule &amp; Net_Actual'!$A$1:$C$2107,3,0)</f>
        <v>30778.835999999999</v>
      </c>
      <c r="AB30" s="19">
        <f>[6]Summary!$G24</f>
        <v>31299.840000000062</v>
      </c>
      <c r="AC30" s="19">
        <f t="shared" si="8"/>
        <v>5280.0000000000109</v>
      </c>
      <c r="AD30" s="19">
        <f t="shared" si="9"/>
        <v>220.00000000000045</v>
      </c>
      <c r="AE30" s="19">
        <f t="shared" si="10"/>
        <v>4590.6432000000095</v>
      </c>
      <c r="AF30" s="19">
        <f>[6]Summary!$H24</f>
        <v>5137.9200000000073</v>
      </c>
      <c r="AG30" s="52">
        <f t="shared" si="11"/>
        <v>4521.3696000000064</v>
      </c>
      <c r="AI30" s="16">
        <v>21</v>
      </c>
      <c r="AJ30" s="17">
        <f t="shared" si="51"/>
        <v>44398</v>
      </c>
      <c r="AK30" s="18">
        <f>VLOOKUP(AJ30,'Net_Schedule &amp; Net_Actual'!$A$1:$C$2107,2,0)</f>
        <v>30809.924999999999</v>
      </c>
      <c r="AL30" s="18">
        <f>VLOOKUP(AJ30,'Net_Schedule &amp; Net_Actual'!$A$1:$C$2107,3,0)</f>
        <v>30698.617999999999</v>
      </c>
      <c r="AM30" s="19">
        <f>[6]Summary!$I24</f>
        <v>31299.840000000062</v>
      </c>
      <c r="AN30" s="19">
        <f t="shared" si="12"/>
        <v>5280.0000000000109</v>
      </c>
      <c r="AO30" s="19">
        <f t="shared" si="13"/>
        <v>220.00000000000045</v>
      </c>
      <c r="AP30" s="19">
        <f t="shared" si="14"/>
        <v>4590.6432000000095</v>
      </c>
      <c r="AQ30" s="19">
        <f>[6]Summary!$J24</f>
        <v>5134.9599999999955</v>
      </c>
      <c r="AR30" s="52">
        <f t="shared" si="15"/>
        <v>4518.7647999999963</v>
      </c>
      <c r="AT30" s="16">
        <v>21</v>
      </c>
      <c r="AU30" s="17">
        <f t="shared" si="52"/>
        <v>44429</v>
      </c>
      <c r="AV30" s="18">
        <f>VLOOKUP(AU30,'Net_Schedule &amp; Net_Actual'!$A$1:$C$2107,2,0)</f>
        <v>31296</v>
      </c>
      <c r="AW30" s="18">
        <f>VLOOKUP(AU30,'Net_Schedule &amp; Net_Actual'!$A$1:$C$2107,3,0)</f>
        <v>31199.708999999999</v>
      </c>
      <c r="AX30" s="19">
        <f>[6]Summary!$K24</f>
        <v>31299.840000000062</v>
      </c>
      <c r="AY30" s="19">
        <f t="shared" si="16"/>
        <v>5280.0000000000109</v>
      </c>
      <c r="AZ30" s="19">
        <f t="shared" si="17"/>
        <v>220.00000000000045</v>
      </c>
      <c r="BA30" s="19">
        <f t="shared" si="18"/>
        <v>4590.6432000000095</v>
      </c>
      <c r="BB30" s="19">
        <f>[6]Summary!$L24</f>
        <v>5215.9200000000083</v>
      </c>
      <c r="BC30" s="52">
        <f t="shared" si="19"/>
        <v>4590.0096000000076</v>
      </c>
      <c r="BE30" s="16">
        <v>21</v>
      </c>
      <c r="BF30" s="17">
        <f t="shared" si="53"/>
        <v>44460</v>
      </c>
      <c r="BG30" s="18">
        <f>VLOOKUP(BF30,'Net_Schedule &amp; Net_Actual'!$A$1:$C$2107,2,0)</f>
        <v>27504.294999999998</v>
      </c>
      <c r="BH30" s="18">
        <f>VLOOKUP(BF30,'Net_Schedule &amp; Net_Actual'!$A$1:$C$2107,3,0)</f>
        <v>26503.418000000001</v>
      </c>
      <c r="BI30" s="19">
        <f>[6]Summary!$M24</f>
        <v>31299.840000000062</v>
      </c>
      <c r="BJ30" s="19">
        <f t="shared" si="20"/>
        <v>5280.0000000000109</v>
      </c>
      <c r="BK30" s="19">
        <f t="shared" si="21"/>
        <v>220.00000000000045</v>
      </c>
      <c r="BL30" s="19">
        <f t="shared" si="22"/>
        <v>4590.6432000000095</v>
      </c>
      <c r="BM30" s="19">
        <f>[6]Summary!$N24</f>
        <v>4743.1199999999963</v>
      </c>
      <c r="BN30" s="52">
        <f t="shared" si="23"/>
        <v>4173.9455999999964</v>
      </c>
      <c r="BP30" s="16">
        <v>21</v>
      </c>
      <c r="BQ30" s="17">
        <v>44470</v>
      </c>
      <c r="BR30" s="18">
        <f>VLOOKUP(BQ30,'Net_Schedule &amp; Net_Actual'!$A$1:$C$2107,2,0)</f>
        <v>22100.799999999999</v>
      </c>
      <c r="BS30" s="18">
        <f>VLOOKUP(BQ30,'Net_Schedule &amp; Net_Actual'!$A$1:$C$2107,3,0)</f>
        <v>21865.309000000001</v>
      </c>
      <c r="BT30" s="19">
        <f>[6]Summary!$O24</f>
        <v>31299.840000000062</v>
      </c>
      <c r="BU30" s="19">
        <f t="shared" si="24"/>
        <v>5280.0000000000109</v>
      </c>
      <c r="BV30" s="19">
        <f t="shared" si="25"/>
        <v>220.00000000000045</v>
      </c>
      <c r="BW30" s="19">
        <f t="shared" si="26"/>
        <v>4590.6432000000095</v>
      </c>
      <c r="BX30" s="19">
        <f>[6]Summary!$P24</f>
        <v>4347.5999999999967</v>
      </c>
      <c r="BY30" s="52">
        <f t="shared" si="27"/>
        <v>3825.8879999999972</v>
      </c>
      <c r="CA30" s="16">
        <v>21</v>
      </c>
      <c r="CB30" s="17">
        <f t="shared" si="54"/>
        <v>44521</v>
      </c>
      <c r="CC30" s="18">
        <f>VLOOKUP(CB30,'Net_Schedule &amp; Net_Actual'!$A$1:$C$2107,2,0)</f>
        <v>10815.25</v>
      </c>
      <c r="CD30" s="18">
        <f>VLOOKUP(CB30,'Net_Schedule &amp; Net_Actual'!$A$1:$C$2107,3,0)</f>
        <v>10593.745000000001</v>
      </c>
      <c r="CE30" s="19">
        <f>[6]Summary!$Q24</f>
        <v>31299.840000000062</v>
      </c>
      <c r="CF30" s="19">
        <f t="shared" si="28"/>
        <v>5280.0000000000109</v>
      </c>
      <c r="CG30" s="19">
        <f t="shared" si="29"/>
        <v>220.00000000000045</v>
      </c>
      <c r="CH30" s="19">
        <f t="shared" si="30"/>
        <v>4590.6432000000095</v>
      </c>
      <c r="CI30" s="19">
        <f>[6]Summary!$R24</f>
        <v>1802.5025000000005</v>
      </c>
      <c r="CJ30" s="52">
        <f t="shared" si="31"/>
        <v>1586.2022000000004</v>
      </c>
      <c r="CL30" s="16">
        <v>21</v>
      </c>
      <c r="CM30" s="17">
        <f t="shared" si="55"/>
        <v>44551</v>
      </c>
      <c r="CN30" s="18">
        <f>VLOOKUP(CM30,'Net_Schedule &amp; Net_Actual'!$A$1:$C$2107,2,0)</f>
        <v>6726.8630000000003</v>
      </c>
      <c r="CO30" s="18">
        <f>VLOOKUP(CM30,'Net_Schedule &amp; Net_Actual'!$A$1:$C$2107,3,0)</f>
        <v>6698.0360000000001</v>
      </c>
      <c r="CP30" s="19">
        <f>[6]Summary!$S24</f>
        <v>31299.840000000062</v>
      </c>
      <c r="CQ30" s="19">
        <f t="shared" si="32"/>
        <v>5280.0000000000109</v>
      </c>
      <c r="CR30" s="19">
        <f t="shared" si="33"/>
        <v>220.00000000000045</v>
      </c>
      <c r="CS30" s="19">
        <f t="shared" si="34"/>
        <v>4590.6432000000095</v>
      </c>
      <c r="CT30" s="19">
        <f>[6]Summary!$T24</f>
        <v>1125.5099999999998</v>
      </c>
      <c r="CU30" s="52">
        <f t="shared" si="35"/>
        <v>990.44879999999978</v>
      </c>
      <c r="CW30" s="16">
        <v>21</v>
      </c>
      <c r="CX30" s="17">
        <f t="shared" si="56"/>
        <v>44582</v>
      </c>
      <c r="CY30" s="18">
        <f>VLOOKUP(CX30,'Net_Schedule &amp; Net_Actual'!$A$1:$C$2107,2,0)</f>
        <v>5646.25</v>
      </c>
      <c r="CZ30" s="18">
        <f>VLOOKUP(CX30,'Net_Schedule &amp; Net_Actual'!$A$1:$C$2107,3,0)</f>
        <v>5590.4</v>
      </c>
      <c r="DA30" s="19">
        <f>[6]Summary!$U24</f>
        <v>31299.840000000062</v>
      </c>
      <c r="DB30" s="19">
        <f t="shared" si="36"/>
        <v>5280.0000000000109</v>
      </c>
      <c r="DC30" s="19">
        <f t="shared" si="37"/>
        <v>220.00000000000045</v>
      </c>
      <c r="DD30" s="19">
        <f t="shared" si="38"/>
        <v>4590.6432000000095</v>
      </c>
      <c r="DE30" s="19">
        <f>[6]Summary!$V24</f>
        <v>941.05250000000012</v>
      </c>
      <c r="DF30" s="52">
        <f t="shared" si="39"/>
        <v>828.12620000000015</v>
      </c>
      <c r="DH30" s="16">
        <v>21</v>
      </c>
      <c r="DI30" s="17">
        <f t="shared" si="57"/>
        <v>44613</v>
      </c>
      <c r="DJ30" s="18">
        <f>VLOOKUP(DI30,'Net_Schedule &amp; Net_Actual'!$A$1:$C$2107,2,0)</f>
        <v>4995.25</v>
      </c>
      <c r="DK30" s="18">
        <f>VLOOKUP(DI30,'Net_Schedule &amp; Net_Actual'!$A$1:$C$2107,3,0)</f>
        <v>5034.6909999999998</v>
      </c>
      <c r="DL30" s="19">
        <f>[6]Summary!$W24</f>
        <v>31299.840000000062</v>
      </c>
      <c r="DM30" s="19">
        <f t="shared" si="40"/>
        <v>5280.0000000000109</v>
      </c>
      <c r="DN30" s="19">
        <f t="shared" si="41"/>
        <v>220.00000000000045</v>
      </c>
      <c r="DO30" s="19">
        <f t="shared" si="42"/>
        <v>4590.6432000000095</v>
      </c>
      <c r="DP30" s="19">
        <f>[6]Summary!$X24</f>
        <v>832.56250000000045</v>
      </c>
      <c r="DQ30" s="52">
        <f t="shared" si="43"/>
        <v>732.65500000000043</v>
      </c>
      <c r="DS30" s="16">
        <v>21</v>
      </c>
      <c r="DT30" s="17">
        <f t="shared" si="58"/>
        <v>44641</v>
      </c>
      <c r="DU30" s="18">
        <f>VLOOKUP(DT30,'Net_Schedule &amp; Net_Actual'!$A$1:$C$2107,2,0)</f>
        <v>12974.748</v>
      </c>
      <c r="DV30" s="18">
        <f>VLOOKUP(DT30,'Net_Schedule &amp; Net_Actual'!$A$1:$C$2107,3,0)</f>
        <v>13056.145</v>
      </c>
      <c r="DW30" s="19">
        <f>[6]Summary!$Y24</f>
        <v>31299.840000000062</v>
      </c>
      <c r="DX30" s="19">
        <f t="shared" si="44"/>
        <v>5280.0000000000109</v>
      </c>
      <c r="DY30" s="19">
        <f t="shared" si="45"/>
        <v>220.00000000000045</v>
      </c>
      <c r="DZ30" s="19">
        <f t="shared" si="46"/>
        <v>4590.6432000000095</v>
      </c>
      <c r="EA30" s="19">
        <f>[6]Summary!$Z24</f>
        <v>1706.6700000000014</v>
      </c>
      <c r="EB30" s="52">
        <f t="shared" si="47"/>
        <v>1501.8696000000014</v>
      </c>
    </row>
    <row r="31" spans="2:132" s="15" customFormat="1" ht="15.95" customHeight="1" x14ac:dyDescent="0.2">
      <c r="B31" s="16">
        <v>22</v>
      </c>
      <c r="C31" s="17">
        <f t="shared" si="48"/>
        <v>44308</v>
      </c>
      <c r="D31" s="18">
        <f>VLOOKUP(C31,'Net_Schedule &amp; Net_Actual'!$A$1:$C$2107,2,0)</f>
        <v>8228.8179999999993</v>
      </c>
      <c r="E31" s="18">
        <f>VLOOKUP(C31,'Net_Schedule &amp; Net_Actual'!$A$1:$C$2107,3,0)</f>
        <v>8067.9269999999997</v>
      </c>
      <c r="F31" s="19">
        <f>[6]Summary!$C25</f>
        <v>31299.840000000062</v>
      </c>
      <c r="G31" s="19">
        <f t="shared" si="0"/>
        <v>5280.0000000000109</v>
      </c>
      <c r="H31" s="19">
        <f t="shared" si="1"/>
        <v>220.00000000000045</v>
      </c>
      <c r="I31" s="19">
        <f t="shared" si="2"/>
        <v>4590.6432000000095</v>
      </c>
      <c r="J31" s="19">
        <f>[6]Summary!$D25</f>
        <v>1202.4325000000003</v>
      </c>
      <c r="K31" s="52">
        <f t="shared" si="3"/>
        <v>1058.1406000000004</v>
      </c>
      <c r="M31" s="16">
        <v>22</v>
      </c>
      <c r="N31" s="17">
        <f t="shared" si="49"/>
        <v>44338</v>
      </c>
      <c r="O31" s="18">
        <f>VLOOKUP(N31,'Net_Schedule &amp; Net_Actual'!$A$1:$C$2107,2,0)</f>
        <v>28661.700000000004</v>
      </c>
      <c r="P31" s="18">
        <f>VLOOKUP(N31,'Net_Schedule &amp; Net_Actual'!$A$1:$C$2107,3,0)</f>
        <v>28674.690999999999</v>
      </c>
      <c r="Q31" s="19">
        <f>[6]Summary!$E25</f>
        <v>31299.840000000062</v>
      </c>
      <c r="R31" s="19">
        <f t="shared" si="4"/>
        <v>5280.0000000000109</v>
      </c>
      <c r="S31" s="19">
        <f t="shared" si="5"/>
        <v>220.00000000000045</v>
      </c>
      <c r="T31" s="19">
        <f t="shared" si="6"/>
        <v>4590.6432000000095</v>
      </c>
      <c r="U31" s="19">
        <f>[6]Summary!$F25</f>
        <v>3945.0150000000021</v>
      </c>
      <c r="V31" s="52">
        <f t="shared" si="7"/>
        <v>3471.6132000000021</v>
      </c>
      <c r="X31" s="16">
        <v>22</v>
      </c>
      <c r="Y31" s="17">
        <f t="shared" si="50"/>
        <v>44369</v>
      </c>
      <c r="Z31" s="18">
        <f>VLOOKUP(Y31,'Net_Schedule &amp; Net_Actual'!$A$1:$C$2107,2,0)</f>
        <v>30827.998</v>
      </c>
      <c r="AA31" s="18">
        <f>VLOOKUP(Y31,'Net_Schedule &amp; Net_Actual'!$A$1:$C$2107,3,0)</f>
        <v>30761.963</v>
      </c>
      <c r="AB31" s="19">
        <f>[6]Summary!$G25</f>
        <v>31299.840000000062</v>
      </c>
      <c r="AC31" s="19">
        <f t="shared" si="8"/>
        <v>5280.0000000000109</v>
      </c>
      <c r="AD31" s="19">
        <f t="shared" si="9"/>
        <v>220.00000000000045</v>
      </c>
      <c r="AE31" s="19">
        <f t="shared" si="10"/>
        <v>4590.6432000000095</v>
      </c>
      <c r="AF31" s="19">
        <f>[6]Summary!$H25</f>
        <v>5137.9200000000073</v>
      </c>
      <c r="AG31" s="52">
        <f t="shared" si="11"/>
        <v>4521.3696000000064</v>
      </c>
      <c r="AI31" s="16">
        <v>22</v>
      </c>
      <c r="AJ31" s="17">
        <f t="shared" si="51"/>
        <v>44399</v>
      </c>
      <c r="AK31" s="18">
        <f>VLOOKUP(AJ31,'Net_Schedule &amp; Net_Actual'!$A$1:$C$2107,2,0)</f>
        <v>30813.279999999999</v>
      </c>
      <c r="AL31" s="18">
        <f>VLOOKUP(AJ31,'Net_Schedule &amp; Net_Actual'!$A$1:$C$2107,3,0)</f>
        <v>30650.544999999998</v>
      </c>
      <c r="AM31" s="19">
        <f>[6]Summary!$I25</f>
        <v>31299.840000000062</v>
      </c>
      <c r="AN31" s="19">
        <f t="shared" si="12"/>
        <v>5280.0000000000109</v>
      </c>
      <c r="AO31" s="19">
        <f t="shared" si="13"/>
        <v>220.00000000000045</v>
      </c>
      <c r="AP31" s="19">
        <f t="shared" si="14"/>
        <v>4590.6432000000095</v>
      </c>
      <c r="AQ31" s="19">
        <f>[6]Summary!$J25</f>
        <v>5135.4799999999959</v>
      </c>
      <c r="AR31" s="52">
        <f t="shared" si="15"/>
        <v>4519.222399999996</v>
      </c>
      <c r="AT31" s="16">
        <v>22</v>
      </c>
      <c r="AU31" s="17">
        <f t="shared" si="52"/>
        <v>44430</v>
      </c>
      <c r="AV31" s="18">
        <f>VLOOKUP(AU31,'Net_Schedule &amp; Net_Actual'!$A$1:$C$2107,2,0)</f>
        <v>31295.695</v>
      </c>
      <c r="AW31" s="18">
        <f>VLOOKUP(AU31,'Net_Schedule &amp; Net_Actual'!$A$1:$C$2107,3,0)</f>
        <v>31124.145</v>
      </c>
      <c r="AX31" s="19">
        <f>[6]Summary!$K25</f>
        <v>31299.840000000062</v>
      </c>
      <c r="AY31" s="19">
        <f t="shared" si="16"/>
        <v>5280.0000000000109</v>
      </c>
      <c r="AZ31" s="19">
        <f t="shared" si="17"/>
        <v>220.00000000000045</v>
      </c>
      <c r="BA31" s="19">
        <f t="shared" si="18"/>
        <v>4590.6432000000095</v>
      </c>
      <c r="BB31" s="19">
        <f>[6]Summary!$L25</f>
        <v>5215.9200000000083</v>
      </c>
      <c r="BC31" s="52">
        <f t="shared" si="19"/>
        <v>4590.0096000000076</v>
      </c>
      <c r="BE31" s="16">
        <v>22</v>
      </c>
      <c r="BF31" s="17">
        <f t="shared" si="53"/>
        <v>44461</v>
      </c>
      <c r="BG31" s="18">
        <f>VLOOKUP(BF31,'Net_Schedule &amp; Net_Actual'!$A$1:$C$2107,2,0)</f>
        <v>27314.797999999999</v>
      </c>
      <c r="BH31" s="18">
        <f>VLOOKUP(BF31,'Net_Schedule &amp; Net_Actual'!$A$1:$C$2107,3,0)</f>
        <v>26988.218000000001</v>
      </c>
      <c r="BI31" s="19">
        <f>[6]Summary!$M25</f>
        <v>31299.840000000062</v>
      </c>
      <c r="BJ31" s="19">
        <f t="shared" si="20"/>
        <v>5280.0000000000109</v>
      </c>
      <c r="BK31" s="19">
        <f t="shared" si="21"/>
        <v>220.00000000000045</v>
      </c>
      <c r="BL31" s="19">
        <f t="shared" si="22"/>
        <v>4590.6432000000095</v>
      </c>
      <c r="BM31" s="19">
        <f>[6]Summary!$N25</f>
        <v>4552.72</v>
      </c>
      <c r="BN31" s="52">
        <f t="shared" si="23"/>
        <v>4006.3936000000003</v>
      </c>
      <c r="BP31" s="16">
        <v>22</v>
      </c>
      <c r="BQ31" s="17">
        <v>44470</v>
      </c>
      <c r="BR31" s="18">
        <f>VLOOKUP(BQ31,'Net_Schedule &amp; Net_Actual'!$A$1:$C$2107,2,0)</f>
        <v>22100.799999999999</v>
      </c>
      <c r="BS31" s="18">
        <f>VLOOKUP(BQ31,'Net_Schedule &amp; Net_Actual'!$A$1:$C$2107,3,0)</f>
        <v>21865.309000000001</v>
      </c>
      <c r="BT31" s="19">
        <f>[6]Summary!$O25</f>
        <v>31299.840000000062</v>
      </c>
      <c r="BU31" s="19">
        <f t="shared" si="24"/>
        <v>5280.0000000000109</v>
      </c>
      <c r="BV31" s="19">
        <f t="shared" si="25"/>
        <v>220.00000000000045</v>
      </c>
      <c r="BW31" s="19">
        <f t="shared" si="26"/>
        <v>4590.6432000000095</v>
      </c>
      <c r="BX31" s="19">
        <f>[6]Summary!$P25</f>
        <v>3916.0899999999961</v>
      </c>
      <c r="BY31" s="52">
        <f t="shared" si="27"/>
        <v>3446.1591999999964</v>
      </c>
      <c r="CA31" s="16">
        <v>22</v>
      </c>
      <c r="CB31" s="17">
        <f t="shared" si="54"/>
        <v>44522</v>
      </c>
      <c r="CC31" s="18">
        <f>VLOOKUP(CB31,'Net_Schedule &amp; Net_Actual'!$A$1:$C$2107,2,0)</f>
        <v>10821.4</v>
      </c>
      <c r="CD31" s="18">
        <f>VLOOKUP(CB31,'Net_Schedule &amp; Net_Actual'!$A$1:$C$2107,3,0)</f>
        <v>10671.709000000001</v>
      </c>
      <c r="CE31" s="19">
        <f>[6]Summary!$Q25</f>
        <v>31299.840000000062</v>
      </c>
      <c r="CF31" s="19">
        <f t="shared" si="28"/>
        <v>5280.0000000000109</v>
      </c>
      <c r="CG31" s="19">
        <f t="shared" si="29"/>
        <v>220.00000000000045</v>
      </c>
      <c r="CH31" s="19">
        <f t="shared" si="30"/>
        <v>4590.6432000000095</v>
      </c>
      <c r="CI31" s="19">
        <f>[6]Summary!$R25</f>
        <v>1803.5225000000005</v>
      </c>
      <c r="CJ31" s="52">
        <f t="shared" si="31"/>
        <v>1587.0998000000004</v>
      </c>
      <c r="CL31" s="16">
        <v>22</v>
      </c>
      <c r="CM31" s="17">
        <f t="shared" si="55"/>
        <v>44552</v>
      </c>
      <c r="CN31" s="18">
        <f>VLOOKUP(CM31,'Net_Schedule &amp; Net_Actual'!$A$1:$C$2107,2,0)</f>
        <v>6152.4</v>
      </c>
      <c r="CO31" s="18">
        <f>VLOOKUP(CM31,'Net_Schedule &amp; Net_Actual'!$A$1:$C$2107,3,0)</f>
        <v>6085.9639999999999</v>
      </c>
      <c r="CP31" s="19">
        <f>[6]Summary!$S25</f>
        <v>31299.840000000062</v>
      </c>
      <c r="CQ31" s="19">
        <f t="shared" si="32"/>
        <v>5280.0000000000109</v>
      </c>
      <c r="CR31" s="19">
        <f t="shared" si="33"/>
        <v>220.00000000000045</v>
      </c>
      <c r="CS31" s="19">
        <f t="shared" si="34"/>
        <v>4590.6432000000095</v>
      </c>
      <c r="CT31" s="19">
        <f>[6]Summary!$T25</f>
        <v>1025.3924999999997</v>
      </c>
      <c r="CU31" s="52">
        <f t="shared" si="35"/>
        <v>902.3453999999997</v>
      </c>
      <c r="CW31" s="16">
        <v>22</v>
      </c>
      <c r="CX31" s="17">
        <f t="shared" si="56"/>
        <v>44583</v>
      </c>
      <c r="CY31" s="18">
        <f>VLOOKUP(CX31,'Net_Schedule &amp; Net_Actual'!$A$1:$C$2107,2,0)</f>
        <v>5631.6480000000001</v>
      </c>
      <c r="CZ31" s="18">
        <f>VLOOKUP(CX31,'Net_Schedule &amp; Net_Actual'!$A$1:$C$2107,3,0)</f>
        <v>5617.527</v>
      </c>
      <c r="DA31" s="19">
        <f>[6]Summary!$U25</f>
        <v>31299.840000000062</v>
      </c>
      <c r="DB31" s="19">
        <f t="shared" si="36"/>
        <v>5280.0000000000109</v>
      </c>
      <c r="DC31" s="19">
        <f t="shared" si="37"/>
        <v>220.00000000000045</v>
      </c>
      <c r="DD31" s="19">
        <f t="shared" si="38"/>
        <v>4590.6432000000095</v>
      </c>
      <c r="DE31" s="19">
        <f>[6]Summary!$V25</f>
        <v>941.05250000000012</v>
      </c>
      <c r="DF31" s="52">
        <f t="shared" si="39"/>
        <v>828.12620000000015</v>
      </c>
      <c r="DH31" s="16">
        <v>22</v>
      </c>
      <c r="DI31" s="17">
        <f t="shared" si="57"/>
        <v>44614</v>
      </c>
      <c r="DJ31" s="18">
        <f>VLOOKUP(DI31,'Net_Schedule &amp; Net_Actual'!$A$1:$C$2107,2,0)</f>
        <v>5016</v>
      </c>
      <c r="DK31" s="18">
        <f>VLOOKUP(DI31,'Net_Schedule &amp; Net_Actual'!$A$1:$C$2107,3,0)</f>
        <v>4956.5820000000003</v>
      </c>
      <c r="DL31" s="19">
        <f>[6]Summary!$W25</f>
        <v>31299.840000000062</v>
      </c>
      <c r="DM31" s="19">
        <f t="shared" si="40"/>
        <v>5280.0000000000109</v>
      </c>
      <c r="DN31" s="19">
        <f t="shared" si="41"/>
        <v>220.00000000000045</v>
      </c>
      <c r="DO31" s="19">
        <f t="shared" si="42"/>
        <v>4590.6432000000095</v>
      </c>
      <c r="DP31" s="19">
        <f>[6]Summary!$X25</f>
        <v>836.01750000000027</v>
      </c>
      <c r="DQ31" s="52">
        <f t="shared" si="43"/>
        <v>735.69540000000029</v>
      </c>
      <c r="DS31" s="16">
        <v>22</v>
      </c>
      <c r="DT31" s="17">
        <f t="shared" si="58"/>
        <v>44642</v>
      </c>
      <c r="DU31" s="18">
        <f>VLOOKUP(DT31,'Net_Schedule &amp; Net_Actual'!$A$1:$C$2107,2,0)</f>
        <v>10275.65</v>
      </c>
      <c r="DV31" s="18">
        <f>VLOOKUP(DT31,'Net_Schedule &amp; Net_Actual'!$A$1:$C$2107,3,0)</f>
        <v>9681.6730000000007</v>
      </c>
      <c r="DW31" s="19">
        <f>[6]Summary!$Y25</f>
        <v>31299.840000000062</v>
      </c>
      <c r="DX31" s="19">
        <f t="shared" si="44"/>
        <v>5280.0000000000109</v>
      </c>
      <c r="DY31" s="19">
        <f t="shared" si="45"/>
        <v>220.00000000000045</v>
      </c>
      <c r="DZ31" s="19">
        <f t="shared" si="46"/>
        <v>4590.6432000000095</v>
      </c>
      <c r="EA31" s="19">
        <f>[6]Summary!$Z25</f>
        <v>1706.6700000000014</v>
      </c>
      <c r="EB31" s="52">
        <f t="shared" si="47"/>
        <v>1501.8696000000014</v>
      </c>
    </row>
    <row r="32" spans="2:132" s="15" customFormat="1" ht="15.95" customHeight="1" x14ac:dyDescent="0.2">
      <c r="B32" s="16">
        <v>23</v>
      </c>
      <c r="C32" s="17">
        <f t="shared" si="48"/>
        <v>44309</v>
      </c>
      <c r="D32" s="18">
        <f>VLOOKUP(C32,'Net_Schedule &amp; Net_Actual'!$A$1:$C$2107,2,0)</f>
        <v>8483.0750000000007</v>
      </c>
      <c r="E32" s="18">
        <f>VLOOKUP(C32,'Net_Schedule &amp; Net_Actual'!$A$1:$C$2107,3,0)</f>
        <v>8129.1629999999996</v>
      </c>
      <c r="F32" s="19">
        <f>[6]Summary!$C26</f>
        <v>31299.840000000062</v>
      </c>
      <c r="G32" s="19">
        <f t="shared" si="0"/>
        <v>5280.0000000000109</v>
      </c>
      <c r="H32" s="19">
        <f t="shared" si="1"/>
        <v>220.00000000000045</v>
      </c>
      <c r="I32" s="19">
        <f t="shared" si="2"/>
        <v>4590.6432000000095</v>
      </c>
      <c r="J32" s="19">
        <f>[6]Summary!$D26</f>
        <v>1252.4325000000003</v>
      </c>
      <c r="K32" s="52">
        <f t="shared" si="3"/>
        <v>1102.1406000000004</v>
      </c>
      <c r="M32" s="16">
        <v>23</v>
      </c>
      <c r="N32" s="17">
        <f t="shared" si="49"/>
        <v>44339</v>
      </c>
      <c r="O32" s="18">
        <f>VLOOKUP(N32,'Net_Schedule &amp; Net_Actual'!$A$1:$C$2107,2,0)</f>
        <v>25095.200000000001</v>
      </c>
      <c r="P32" s="18">
        <f>VLOOKUP(N32,'Net_Schedule &amp; Net_Actual'!$A$1:$C$2107,3,0)</f>
        <v>24849.526999999998</v>
      </c>
      <c r="Q32" s="19">
        <f>[6]Summary!$E26</f>
        <v>31299.840000000062</v>
      </c>
      <c r="R32" s="19">
        <f t="shared" si="4"/>
        <v>5280.0000000000109</v>
      </c>
      <c r="S32" s="19">
        <f t="shared" si="5"/>
        <v>220.00000000000045</v>
      </c>
      <c r="T32" s="19">
        <f t="shared" si="6"/>
        <v>4590.6432000000095</v>
      </c>
      <c r="U32" s="19">
        <f>[6]Summary!$F26</f>
        <v>3950.8800000000083</v>
      </c>
      <c r="V32" s="52">
        <f t="shared" si="7"/>
        <v>3476.7744000000075</v>
      </c>
      <c r="X32" s="16">
        <v>23</v>
      </c>
      <c r="Y32" s="17">
        <f t="shared" si="50"/>
        <v>44370</v>
      </c>
      <c r="Z32" s="18">
        <f>VLOOKUP(Y32,'Net_Schedule &amp; Net_Actual'!$A$1:$C$2107,2,0)</f>
        <v>30828</v>
      </c>
      <c r="AA32" s="18">
        <f>VLOOKUP(Y32,'Net_Schedule &amp; Net_Actual'!$A$1:$C$2107,3,0)</f>
        <v>30753.744999999999</v>
      </c>
      <c r="AB32" s="19">
        <f>[6]Summary!$G26</f>
        <v>31299.840000000062</v>
      </c>
      <c r="AC32" s="19">
        <f t="shared" si="8"/>
        <v>5280.0000000000109</v>
      </c>
      <c r="AD32" s="19">
        <f t="shared" si="9"/>
        <v>220.00000000000045</v>
      </c>
      <c r="AE32" s="19">
        <f t="shared" si="10"/>
        <v>4590.6432000000095</v>
      </c>
      <c r="AF32" s="19">
        <f>[6]Summary!$H26</f>
        <v>5137.9200000000073</v>
      </c>
      <c r="AG32" s="52">
        <f t="shared" si="11"/>
        <v>4521.3696000000064</v>
      </c>
      <c r="AI32" s="16">
        <v>23</v>
      </c>
      <c r="AJ32" s="17">
        <f t="shared" si="51"/>
        <v>44400</v>
      </c>
      <c r="AK32" s="18">
        <f>VLOOKUP(AJ32,'Net_Schedule &amp; Net_Actual'!$A$1:$C$2107,2,0)</f>
        <v>30821.279999999999</v>
      </c>
      <c r="AL32" s="18">
        <f>VLOOKUP(AJ32,'Net_Schedule &amp; Net_Actual'!$A$1:$C$2107,3,0)</f>
        <v>30745.817999999999</v>
      </c>
      <c r="AM32" s="19">
        <f>[6]Summary!$I26</f>
        <v>31299.840000000062</v>
      </c>
      <c r="AN32" s="19">
        <f t="shared" si="12"/>
        <v>5280.0000000000109</v>
      </c>
      <c r="AO32" s="19">
        <f t="shared" si="13"/>
        <v>220.00000000000045</v>
      </c>
      <c r="AP32" s="19">
        <f t="shared" si="14"/>
        <v>4590.6432000000095</v>
      </c>
      <c r="AQ32" s="19">
        <f>[6]Summary!$J26</f>
        <v>5136.9600000000119</v>
      </c>
      <c r="AR32" s="52">
        <f t="shared" si="15"/>
        <v>4520.5248000000101</v>
      </c>
      <c r="AT32" s="16">
        <v>23</v>
      </c>
      <c r="AU32" s="17">
        <f t="shared" si="52"/>
        <v>44431</v>
      </c>
      <c r="AV32" s="18">
        <f>VLOOKUP(AU32,'Net_Schedule &amp; Net_Actual'!$A$1:$C$2107,2,0)</f>
        <v>31296</v>
      </c>
      <c r="AW32" s="18">
        <f>VLOOKUP(AU32,'Net_Schedule &amp; Net_Actual'!$A$1:$C$2107,3,0)</f>
        <v>31198.109</v>
      </c>
      <c r="AX32" s="19">
        <f>[6]Summary!$K26</f>
        <v>31299.840000000062</v>
      </c>
      <c r="AY32" s="19">
        <f t="shared" si="16"/>
        <v>5280.0000000000109</v>
      </c>
      <c r="AZ32" s="19">
        <f t="shared" si="17"/>
        <v>220.00000000000045</v>
      </c>
      <c r="BA32" s="19">
        <f t="shared" si="18"/>
        <v>4590.6432000000095</v>
      </c>
      <c r="BB32" s="19">
        <f>[6]Summary!$L26</f>
        <v>5215.9200000000083</v>
      </c>
      <c r="BC32" s="52">
        <f t="shared" si="19"/>
        <v>4590.0096000000076</v>
      </c>
      <c r="BE32" s="16">
        <v>23</v>
      </c>
      <c r="BF32" s="17">
        <f t="shared" si="53"/>
        <v>44462</v>
      </c>
      <c r="BG32" s="18">
        <f>VLOOKUP(BF32,'Net_Schedule &amp; Net_Actual'!$A$1:$C$2107,2,0)</f>
        <v>25268.748</v>
      </c>
      <c r="BH32" s="18">
        <f>VLOOKUP(BF32,'Net_Schedule &amp; Net_Actual'!$A$1:$C$2107,3,0)</f>
        <v>24824.799999999999</v>
      </c>
      <c r="BI32" s="19">
        <f>[6]Summary!$M26</f>
        <v>31299.840000000062</v>
      </c>
      <c r="BJ32" s="19">
        <f t="shared" si="20"/>
        <v>5280.0000000000109</v>
      </c>
      <c r="BK32" s="19">
        <f t="shared" si="21"/>
        <v>220.00000000000045</v>
      </c>
      <c r="BL32" s="19">
        <f t="shared" si="22"/>
        <v>4590.6432000000095</v>
      </c>
      <c r="BM32" s="19">
        <f>[6]Summary!$N26</f>
        <v>4568.8800000000056</v>
      </c>
      <c r="BN32" s="52">
        <f t="shared" si="23"/>
        <v>4020.6144000000049</v>
      </c>
      <c r="BP32" s="16">
        <v>23</v>
      </c>
      <c r="BQ32" s="17">
        <v>44470</v>
      </c>
      <c r="BR32" s="18">
        <f>VLOOKUP(BQ32,'Net_Schedule &amp; Net_Actual'!$A$1:$C$2107,2,0)</f>
        <v>22100.799999999999</v>
      </c>
      <c r="BS32" s="18">
        <f>VLOOKUP(BQ32,'Net_Schedule &amp; Net_Actual'!$A$1:$C$2107,3,0)</f>
        <v>21865.309000000001</v>
      </c>
      <c r="BT32" s="19">
        <f>[6]Summary!$O26</f>
        <v>31299.840000000062</v>
      </c>
      <c r="BU32" s="19">
        <f t="shared" si="24"/>
        <v>5280.0000000000109</v>
      </c>
      <c r="BV32" s="19">
        <f t="shared" si="25"/>
        <v>220.00000000000045</v>
      </c>
      <c r="BW32" s="19">
        <f t="shared" si="26"/>
        <v>4590.6432000000095</v>
      </c>
      <c r="BX32" s="19">
        <f>[6]Summary!$P26</f>
        <v>3766.6324999999961</v>
      </c>
      <c r="BY32" s="52">
        <f t="shared" si="27"/>
        <v>3314.6365999999966</v>
      </c>
      <c r="CA32" s="16">
        <v>23</v>
      </c>
      <c r="CB32" s="17">
        <f t="shared" si="54"/>
        <v>44523</v>
      </c>
      <c r="CC32" s="18">
        <f>VLOOKUP(CB32,'Net_Schedule &amp; Net_Actual'!$A$1:$C$2107,2,0)</f>
        <v>11381.15</v>
      </c>
      <c r="CD32" s="18">
        <f>VLOOKUP(CB32,'Net_Schedule &amp; Net_Actual'!$A$1:$C$2107,3,0)</f>
        <v>11187.127</v>
      </c>
      <c r="CE32" s="19">
        <f>[6]Summary!$Q26</f>
        <v>31299.840000000062</v>
      </c>
      <c r="CF32" s="19">
        <f t="shared" si="28"/>
        <v>5280.0000000000109</v>
      </c>
      <c r="CG32" s="19">
        <f t="shared" si="29"/>
        <v>220.00000000000045</v>
      </c>
      <c r="CH32" s="19">
        <f t="shared" si="30"/>
        <v>4590.6432000000095</v>
      </c>
      <c r="CI32" s="19">
        <f>[6]Summary!$R26</f>
        <v>1820.6925000000008</v>
      </c>
      <c r="CJ32" s="52">
        <f t="shared" si="31"/>
        <v>1602.2094000000006</v>
      </c>
      <c r="CL32" s="16">
        <v>23</v>
      </c>
      <c r="CM32" s="17">
        <f t="shared" si="55"/>
        <v>44553</v>
      </c>
      <c r="CN32" s="18">
        <f>VLOOKUP(CM32,'Net_Schedule &amp; Net_Actual'!$A$1:$C$2107,2,0)</f>
        <v>6525.7830000000004</v>
      </c>
      <c r="CO32" s="18">
        <f>VLOOKUP(CM32,'Net_Schedule &amp; Net_Actual'!$A$1:$C$2107,3,0)</f>
        <v>6509.8180000000002</v>
      </c>
      <c r="CP32" s="19">
        <f>[6]Summary!$S26</f>
        <v>31299.840000000062</v>
      </c>
      <c r="CQ32" s="19">
        <f t="shared" si="32"/>
        <v>5280.0000000000109</v>
      </c>
      <c r="CR32" s="19">
        <f t="shared" si="33"/>
        <v>220.00000000000045</v>
      </c>
      <c r="CS32" s="19">
        <f t="shared" si="34"/>
        <v>4590.6432000000095</v>
      </c>
      <c r="CT32" s="19">
        <f>[6]Summary!$T26</f>
        <v>1128.9774999999997</v>
      </c>
      <c r="CU32" s="52">
        <f t="shared" si="35"/>
        <v>993.50019999999972</v>
      </c>
      <c r="CW32" s="16">
        <v>23</v>
      </c>
      <c r="CX32" s="17">
        <f t="shared" si="56"/>
        <v>44584</v>
      </c>
      <c r="CY32" s="18">
        <f>VLOOKUP(CX32,'Net_Schedule &amp; Net_Actual'!$A$1:$C$2107,2,0)</f>
        <v>5325.75</v>
      </c>
      <c r="CZ32" s="18">
        <f>VLOOKUP(CX32,'Net_Schedule &amp; Net_Actual'!$A$1:$C$2107,3,0)</f>
        <v>5296.9449999999997</v>
      </c>
      <c r="DA32" s="19">
        <f>[6]Summary!$U26</f>
        <v>31299.840000000062</v>
      </c>
      <c r="DB32" s="19">
        <f t="shared" si="36"/>
        <v>5280.0000000000109</v>
      </c>
      <c r="DC32" s="19">
        <f t="shared" si="37"/>
        <v>220.00000000000045</v>
      </c>
      <c r="DD32" s="19">
        <f t="shared" si="38"/>
        <v>4590.6432000000095</v>
      </c>
      <c r="DE32" s="19">
        <f>[6]Summary!$V26</f>
        <v>887.63250000000005</v>
      </c>
      <c r="DF32" s="52">
        <f t="shared" si="39"/>
        <v>781.11660000000006</v>
      </c>
      <c r="DH32" s="16">
        <v>23</v>
      </c>
      <c r="DI32" s="17">
        <f t="shared" si="57"/>
        <v>44615</v>
      </c>
      <c r="DJ32" s="18">
        <f>VLOOKUP(DI32,'Net_Schedule &amp; Net_Actual'!$A$1:$C$2107,2,0)</f>
        <v>5009</v>
      </c>
      <c r="DK32" s="18">
        <f>VLOOKUP(DI32,'Net_Schedule &amp; Net_Actual'!$A$1:$C$2107,3,0)</f>
        <v>5001.7449999999999</v>
      </c>
      <c r="DL32" s="19">
        <f>[6]Summary!$W26</f>
        <v>31299.840000000062</v>
      </c>
      <c r="DM32" s="19">
        <f t="shared" si="40"/>
        <v>5280.0000000000109</v>
      </c>
      <c r="DN32" s="19">
        <f t="shared" si="41"/>
        <v>220.00000000000045</v>
      </c>
      <c r="DO32" s="19">
        <f t="shared" si="42"/>
        <v>4590.6432000000095</v>
      </c>
      <c r="DP32" s="19">
        <f>[6]Summary!$X26</f>
        <v>834.85000000000014</v>
      </c>
      <c r="DQ32" s="52">
        <f t="shared" si="43"/>
        <v>734.66800000000012</v>
      </c>
      <c r="DS32" s="16">
        <v>23</v>
      </c>
      <c r="DT32" s="17">
        <f t="shared" si="58"/>
        <v>44643</v>
      </c>
      <c r="DU32" s="18">
        <f>VLOOKUP(DT32,'Net_Schedule &amp; Net_Actual'!$A$1:$C$2107,2,0)</f>
        <v>8869.15</v>
      </c>
      <c r="DV32" s="18">
        <f>VLOOKUP(DT32,'Net_Schedule &amp; Net_Actual'!$A$1:$C$2107,3,0)</f>
        <v>8919.491</v>
      </c>
      <c r="DW32" s="19">
        <f>[6]Summary!$Y26</f>
        <v>31299.840000000062</v>
      </c>
      <c r="DX32" s="19">
        <f t="shared" si="44"/>
        <v>5280.0000000000109</v>
      </c>
      <c r="DY32" s="19">
        <f t="shared" si="45"/>
        <v>220.00000000000045</v>
      </c>
      <c r="DZ32" s="19">
        <f t="shared" si="46"/>
        <v>4590.6432000000095</v>
      </c>
      <c r="EA32" s="19">
        <f>[6]Summary!$Z26</f>
        <v>1706.6700000000014</v>
      </c>
      <c r="EB32" s="52">
        <f t="shared" si="47"/>
        <v>1501.8696000000014</v>
      </c>
    </row>
    <row r="33" spans="2:132" s="15" customFormat="1" ht="15.95" customHeight="1" x14ac:dyDescent="0.2">
      <c r="B33" s="16">
        <v>24</v>
      </c>
      <c r="C33" s="17">
        <f t="shared" si="48"/>
        <v>44310</v>
      </c>
      <c r="D33" s="18">
        <f>VLOOKUP(C33,'Net_Schedule &amp; Net_Actual'!$A$1:$C$2107,2,0)</f>
        <v>8915.98</v>
      </c>
      <c r="E33" s="18">
        <f>VLOOKUP(C33,'Net_Schedule &amp; Net_Actual'!$A$1:$C$2107,3,0)</f>
        <v>8753.8909999999996</v>
      </c>
      <c r="F33" s="19">
        <f>[6]Summary!$C27</f>
        <v>31299.840000000062</v>
      </c>
      <c r="G33" s="19">
        <f t="shared" si="0"/>
        <v>5280.0000000000109</v>
      </c>
      <c r="H33" s="19">
        <f t="shared" si="1"/>
        <v>220.00000000000045</v>
      </c>
      <c r="I33" s="19">
        <f t="shared" si="2"/>
        <v>4590.6432000000095</v>
      </c>
      <c r="J33" s="19">
        <f>[6]Summary!$D27</f>
        <v>1342.3075000000003</v>
      </c>
      <c r="K33" s="52">
        <f t="shared" si="3"/>
        <v>1181.2306000000003</v>
      </c>
      <c r="M33" s="16">
        <v>24</v>
      </c>
      <c r="N33" s="17">
        <f t="shared" si="49"/>
        <v>44340</v>
      </c>
      <c r="O33" s="18">
        <f>VLOOKUP(N33,'Net_Schedule &amp; Net_Actual'!$A$1:$C$2107,2,0)</f>
        <v>25044.15</v>
      </c>
      <c r="P33" s="18">
        <f>VLOOKUP(N33,'Net_Schedule &amp; Net_Actual'!$A$1:$C$2107,3,0)</f>
        <v>25364.145</v>
      </c>
      <c r="Q33" s="19">
        <f>[6]Summary!$E27</f>
        <v>31299.840000000062</v>
      </c>
      <c r="R33" s="19">
        <f t="shared" si="4"/>
        <v>5280.0000000000109</v>
      </c>
      <c r="S33" s="19">
        <f t="shared" si="5"/>
        <v>220.00000000000045</v>
      </c>
      <c r="T33" s="19">
        <f t="shared" si="6"/>
        <v>4590.6432000000095</v>
      </c>
      <c r="U33" s="19">
        <f>[6]Summary!$F27</f>
        <v>3893.2700000000018</v>
      </c>
      <c r="V33" s="52">
        <f t="shared" si="7"/>
        <v>3426.0776000000014</v>
      </c>
      <c r="X33" s="16">
        <v>24</v>
      </c>
      <c r="Y33" s="17">
        <f t="shared" si="50"/>
        <v>44371</v>
      </c>
      <c r="Z33" s="18">
        <f>VLOOKUP(Y33,'Net_Schedule &amp; Net_Actual'!$A$1:$C$2107,2,0)</f>
        <v>30818.400000000001</v>
      </c>
      <c r="AA33" s="18">
        <f>VLOOKUP(Y33,'Net_Schedule &amp; Net_Actual'!$A$1:$C$2107,3,0)</f>
        <v>30518.109</v>
      </c>
      <c r="AB33" s="19">
        <f>[6]Summary!$G27</f>
        <v>31299.840000000062</v>
      </c>
      <c r="AC33" s="19">
        <f t="shared" si="8"/>
        <v>5280.0000000000109</v>
      </c>
      <c r="AD33" s="19">
        <f t="shared" si="9"/>
        <v>220.00000000000045</v>
      </c>
      <c r="AE33" s="19">
        <f t="shared" si="10"/>
        <v>4590.6432000000095</v>
      </c>
      <c r="AF33" s="19">
        <f>[6]Summary!$H27</f>
        <v>5136.4800000000077</v>
      </c>
      <c r="AG33" s="52">
        <f t="shared" si="11"/>
        <v>4520.102400000007</v>
      </c>
      <c r="AI33" s="16">
        <v>24</v>
      </c>
      <c r="AJ33" s="17">
        <f t="shared" si="51"/>
        <v>44401</v>
      </c>
      <c r="AK33" s="18">
        <f>VLOOKUP(AJ33,'Net_Schedule &amp; Net_Actual'!$A$1:$C$2107,2,0)</f>
        <v>30821.277999999998</v>
      </c>
      <c r="AL33" s="18">
        <f>VLOOKUP(AJ33,'Net_Schedule &amp; Net_Actual'!$A$1:$C$2107,3,0)</f>
        <v>30815.127</v>
      </c>
      <c r="AM33" s="19">
        <f>[6]Summary!$I27</f>
        <v>31299.840000000062</v>
      </c>
      <c r="AN33" s="19">
        <f t="shared" si="12"/>
        <v>5280.0000000000109</v>
      </c>
      <c r="AO33" s="19">
        <f t="shared" si="13"/>
        <v>220.00000000000045</v>
      </c>
      <c r="AP33" s="19">
        <f t="shared" si="14"/>
        <v>4590.6432000000095</v>
      </c>
      <c r="AQ33" s="19">
        <f>[6]Summary!$J27</f>
        <v>5136.9600000000119</v>
      </c>
      <c r="AR33" s="52">
        <f t="shared" si="15"/>
        <v>4520.5248000000101</v>
      </c>
      <c r="AT33" s="16">
        <v>24</v>
      </c>
      <c r="AU33" s="17">
        <f t="shared" si="52"/>
        <v>44432</v>
      </c>
      <c r="AV33" s="18">
        <f>VLOOKUP(AU33,'Net_Schedule &amp; Net_Actual'!$A$1:$C$2107,2,0)</f>
        <v>31296</v>
      </c>
      <c r="AW33" s="18">
        <f>VLOOKUP(AU33,'Net_Schedule &amp; Net_Actual'!$A$1:$C$2107,3,0)</f>
        <v>31249.018</v>
      </c>
      <c r="AX33" s="19">
        <f>[6]Summary!$K27</f>
        <v>31299.840000000062</v>
      </c>
      <c r="AY33" s="19">
        <f t="shared" si="16"/>
        <v>5280.0000000000109</v>
      </c>
      <c r="AZ33" s="19">
        <f t="shared" si="17"/>
        <v>220.00000000000045</v>
      </c>
      <c r="BA33" s="19">
        <f t="shared" si="18"/>
        <v>4590.6432000000095</v>
      </c>
      <c r="BB33" s="19">
        <f>[6]Summary!$L27</f>
        <v>5215.9200000000083</v>
      </c>
      <c r="BC33" s="52">
        <f t="shared" si="19"/>
        <v>4590.0096000000076</v>
      </c>
      <c r="BE33" s="16">
        <v>24</v>
      </c>
      <c r="BF33" s="17">
        <f t="shared" si="53"/>
        <v>44463</v>
      </c>
      <c r="BG33" s="18">
        <f>VLOOKUP(BF33,'Net_Schedule &amp; Net_Actual'!$A$1:$C$2107,2,0)</f>
        <v>25054.3</v>
      </c>
      <c r="BH33" s="18">
        <f>VLOOKUP(BF33,'Net_Schedule &amp; Net_Actual'!$A$1:$C$2107,3,0)</f>
        <v>25535.345000000001</v>
      </c>
      <c r="BI33" s="19">
        <f>[6]Summary!$M27</f>
        <v>31299.840000000062</v>
      </c>
      <c r="BJ33" s="19">
        <f t="shared" si="20"/>
        <v>5280.0000000000109</v>
      </c>
      <c r="BK33" s="19">
        <f t="shared" si="21"/>
        <v>220.00000000000045</v>
      </c>
      <c r="BL33" s="19">
        <f t="shared" si="22"/>
        <v>4590.6432000000095</v>
      </c>
      <c r="BM33" s="19">
        <f>[6]Summary!$N27</f>
        <v>3935.8800000000037</v>
      </c>
      <c r="BN33" s="52">
        <f t="shared" si="23"/>
        <v>3463.5744000000032</v>
      </c>
      <c r="BP33" s="16">
        <v>24</v>
      </c>
      <c r="BQ33" s="17">
        <v>44470</v>
      </c>
      <c r="BR33" s="18">
        <f>VLOOKUP(BQ33,'Net_Schedule &amp; Net_Actual'!$A$1:$C$2107,2,0)</f>
        <v>22100.799999999999</v>
      </c>
      <c r="BS33" s="18">
        <f>VLOOKUP(BQ33,'Net_Schedule &amp; Net_Actual'!$A$1:$C$2107,3,0)</f>
        <v>21865.309000000001</v>
      </c>
      <c r="BT33" s="19">
        <f>[6]Summary!$O27</f>
        <v>31299.840000000062</v>
      </c>
      <c r="BU33" s="19">
        <f t="shared" si="24"/>
        <v>5280.0000000000109</v>
      </c>
      <c r="BV33" s="19">
        <f t="shared" si="25"/>
        <v>220.00000000000045</v>
      </c>
      <c r="BW33" s="19">
        <f t="shared" si="26"/>
        <v>4590.6432000000095</v>
      </c>
      <c r="BX33" s="19">
        <f>[6]Summary!$P27</f>
        <v>3720.6449999999963</v>
      </c>
      <c r="BY33" s="52">
        <f t="shared" si="27"/>
        <v>3274.1675999999966</v>
      </c>
      <c r="CA33" s="16">
        <v>24</v>
      </c>
      <c r="CB33" s="17">
        <f t="shared" si="54"/>
        <v>44524</v>
      </c>
      <c r="CC33" s="18">
        <f>VLOOKUP(CB33,'Net_Schedule &amp; Net_Actual'!$A$1:$C$2107,2,0)</f>
        <v>11233.6</v>
      </c>
      <c r="CD33" s="18">
        <f>VLOOKUP(CB33,'Net_Schedule &amp; Net_Actual'!$A$1:$C$2107,3,0)</f>
        <v>11067.927</v>
      </c>
      <c r="CE33" s="19">
        <f>[6]Summary!$Q27</f>
        <v>31299.840000000062</v>
      </c>
      <c r="CF33" s="19">
        <f t="shared" si="28"/>
        <v>5280.0000000000109</v>
      </c>
      <c r="CG33" s="19">
        <f t="shared" si="29"/>
        <v>220.00000000000045</v>
      </c>
      <c r="CH33" s="19">
        <f t="shared" si="30"/>
        <v>4590.6432000000095</v>
      </c>
      <c r="CI33" s="19">
        <f>[6]Summary!$R27</f>
        <v>1872.2225000000008</v>
      </c>
      <c r="CJ33" s="52">
        <f t="shared" si="31"/>
        <v>1647.5558000000008</v>
      </c>
      <c r="CL33" s="16">
        <v>24</v>
      </c>
      <c r="CM33" s="17">
        <f t="shared" si="55"/>
        <v>44554</v>
      </c>
      <c r="CN33" s="18">
        <f>VLOOKUP(CM33,'Net_Schedule &amp; Net_Actual'!$A$1:$C$2107,2,0)</f>
        <v>6489.7</v>
      </c>
      <c r="CO33" s="18">
        <f>VLOOKUP(CM33,'Net_Schedule &amp; Net_Actual'!$A$1:$C$2107,3,0)</f>
        <v>6465.3819999999996</v>
      </c>
      <c r="CP33" s="19">
        <f>[6]Summary!$S27</f>
        <v>31299.840000000062</v>
      </c>
      <c r="CQ33" s="19">
        <f t="shared" si="32"/>
        <v>5280.0000000000109</v>
      </c>
      <c r="CR33" s="19">
        <f t="shared" si="33"/>
        <v>220.00000000000045</v>
      </c>
      <c r="CS33" s="19">
        <f t="shared" si="34"/>
        <v>4590.6432000000095</v>
      </c>
      <c r="CT33" s="19">
        <f>[6]Summary!$T27</f>
        <v>1081.6049999999998</v>
      </c>
      <c r="CU33" s="52">
        <f t="shared" si="35"/>
        <v>951.8123999999998</v>
      </c>
      <c r="CW33" s="16">
        <v>24</v>
      </c>
      <c r="CX33" s="17">
        <f t="shared" si="56"/>
        <v>44585</v>
      </c>
      <c r="CY33" s="18">
        <f>VLOOKUP(CX33,'Net_Schedule &amp; Net_Actual'!$A$1:$C$2107,2,0)</f>
        <v>5133.25</v>
      </c>
      <c r="CZ33" s="18">
        <f>VLOOKUP(CX33,'Net_Schedule &amp; Net_Actual'!$A$1:$C$2107,3,0)</f>
        <v>5081.8180000000002</v>
      </c>
      <c r="DA33" s="19">
        <f>[6]Summary!$U27</f>
        <v>31299.840000000062</v>
      </c>
      <c r="DB33" s="19">
        <f t="shared" si="36"/>
        <v>5280.0000000000109</v>
      </c>
      <c r="DC33" s="19">
        <f t="shared" si="37"/>
        <v>220.00000000000045</v>
      </c>
      <c r="DD33" s="19">
        <f t="shared" si="38"/>
        <v>4590.6432000000095</v>
      </c>
      <c r="DE33" s="19">
        <f>[6]Summary!$V27</f>
        <v>855.52999999999986</v>
      </c>
      <c r="DF33" s="52">
        <f t="shared" si="39"/>
        <v>752.86639999999989</v>
      </c>
      <c r="DH33" s="16">
        <v>24</v>
      </c>
      <c r="DI33" s="17">
        <f t="shared" si="57"/>
        <v>44616</v>
      </c>
      <c r="DJ33" s="18">
        <f>VLOOKUP(DI33,'Net_Schedule &amp; Net_Actual'!$A$1:$C$2107,2,0)</f>
        <v>5010.75</v>
      </c>
      <c r="DK33" s="18">
        <f>VLOOKUP(DI33,'Net_Schedule &amp; Net_Actual'!$A$1:$C$2107,3,0)</f>
        <v>5045.527</v>
      </c>
      <c r="DL33" s="19">
        <f>[6]Summary!$W27</f>
        <v>31299.840000000062</v>
      </c>
      <c r="DM33" s="19">
        <f t="shared" si="40"/>
        <v>5280.0000000000109</v>
      </c>
      <c r="DN33" s="19">
        <f t="shared" si="41"/>
        <v>220.00000000000045</v>
      </c>
      <c r="DO33" s="19">
        <f t="shared" si="42"/>
        <v>4590.6432000000095</v>
      </c>
      <c r="DP33" s="19">
        <f>[6]Summary!$X27</f>
        <v>835.14250000000027</v>
      </c>
      <c r="DQ33" s="52">
        <f t="shared" si="43"/>
        <v>734.9254000000002</v>
      </c>
      <c r="DS33" s="16">
        <v>24</v>
      </c>
      <c r="DT33" s="17">
        <f t="shared" si="58"/>
        <v>44644</v>
      </c>
      <c r="DU33" s="18">
        <f>VLOOKUP(DT33,'Net_Schedule &amp; Net_Actual'!$A$1:$C$2107,2,0)</f>
        <v>9590.4950000000008</v>
      </c>
      <c r="DV33" s="18">
        <f>VLOOKUP(DT33,'Net_Schedule &amp; Net_Actual'!$A$1:$C$2107,3,0)</f>
        <v>9605.6</v>
      </c>
      <c r="DW33" s="19">
        <f>[6]Summary!$Y27</f>
        <v>31299.840000000062</v>
      </c>
      <c r="DX33" s="19">
        <f t="shared" si="44"/>
        <v>5280.0000000000109</v>
      </c>
      <c r="DY33" s="19">
        <f t="shared" si="45"/>
        <v>220.00000000000045</v>
      </c>
      <c r="DZ33" s="19">
        <f t="shared" si="46"/>
        <v>4590.6432000000095</v>
      </c>
      <c r="EA33" s="19">
        <f>[6]Summary!$Z27</f>
        <v>1706.6700000000014</v>
      </c>
      <c r="EB33" s="52">
        <f t="shared" si="47"/>
        <v>1501.8696000000014</v>
      </c>
    </row>
    <row r="34" spans="2:132" s="15" customFormat="1" ht="15.95" customHeight="1" x14ac:dyDescent="0.2">
      <c r="B34" s="16">
        <v>25</v>
      </c>
      <c r="C34" s="17">
        <f t="shared" si="48"/>
        <v>44311</v>
      </c>
      <c r="D34" s="18">
        <f>VLOOKUP(C34,'Net_Schedule &amp; Net_Actual'!$A$1:$C$2107,2,0)</f>
        <v>8311.1</v>
      </c>
      <c r="E34" s="18">
        <f>VLOOKUP(C34,'Net_Schedule &amp; Net_Actual'!$A$1:$C$2107,3,0)</f>
        <v>8205.6730000000007</v>
      </c>
      <c r="F34" s="19">
        <f>[6]Summary!$C28</f>
        <v>31299.840000000062</v>
      </c>
      <c r="G34" s="19">
        <f t="shared" si="0"/>
        <v>5280.0000000000109</v>
      </c>
      <c r="H34" s="19">
        <f t="shared" si="1"/>
        <v>220.00000000000045</v>
      </c>
      <c r="I34" s="19">
        <f t="shared" si="2"/>
        <v>4590.6432000000095</v>
      </c>
      <c r="J34" s="19">
        <f>[6]Summary!$D28</f>
        <v>1240.6425000000002</v>
      </c>
      <c r="K34" s="52">
        <f t="shared" si="3"/>
        <v>1091.7654000000002</v>
      </c>
      <c r="M34" s="16">
        <v>25</v>
      </c>
      <c r="N34" s="17">
        <f t="shared" si="49"/>
        <v>44341</v>
      </c>
      <c r="O34" s="18">
        <f>VLOOKUP(N34,'Net_Schedule &amp; Net_Actual'!$A$1:$C$2107,2,0)</f>
        <v>23944.65</v>
      </c>
      <c r="P34" s="18">
        <f>VLOOKUP(N34,'Net_Schedule &amp; Net_Actual'!$A$1:$C$2107,3,0)</f>
        <v>23769.018</v>
      </c>
      <c r="Q34" s="19">
        <f>[6]Summary!$E28</f>
        <v>31299.840000000062</v>
      </c>
      <c r="R34" s="19">
        <f t="shared" si="4"/>
        <v>5280.0000000000109</v>
      </c>
      <c r="S34" s="19">
        <f t="shared" si="5"/>
        <v>220.00000000000045</v>
      </c>
      <c r="T34" s="19">
        <f t="shared" si="6"/>
        <v>4590.6432000000095</v>
      </c>
      <c r="U34" s="19">
        <f>[6]Summary!$F28</f>
        <v>4028.4075000000021</v>
      </c>
      <c r="V34" s="52">
        <f t="shared" si="7"/>
        <v>3544.9986000000017</v>
      </c>
      <c r="X34" s="16">
        <v>25</v>
      </c>
      <c r="Y34" s="17">
        <f t="shared" si="50"/>
        <v>44372</v>
      </c>
      <c r="Z34" s="18">
        <f>VLOOKUP(Y34,'Net_Schedule &amp; Net_Actual'!$A$1:$C$2107,2,0)</f>
        <v>30789.503000000001</v>
      </c>
      <c r="AA34" s="18">
        <f>VLOOKUP(Y34,'Net_Schedule &amp; Net_Actual'!$A$1:$C$2107,3,0)</f>
        <v>30570.254000000001</v>
      </c>
      <c r="AB34" s="19">
        <f>[6]Summary!$G28</f>
        <v>31299.840000000062</v>
      </c>
      <c r="AC34" s="19">
        <f t="shared" si="8"/>
        <v>5280.0000000000109</v>
      </c>
      <c r="AD34" s="19">
        <f t="shared" si="9"/>
        <v>220.00000000000045</v>
      </c>
      <c r="AE34" s="19">
        <f t="shared" si="10"/>
        <v>4590.6432000000095</v>
      </c>
      <c r="AF34" s="19">
        <f>[6]Summary!$H28</f>
        <v>5137.3350000000046</v>
      </c>
      <c r="AG34" s="52">
        <f t="shared" si="11"/>
        <v>4520.8548000000037</v>
      </c>
      <c r="AI34" s="16">
        <v>25</v>
      </c>
      <c r="AJ34" s="17">
        <f t="shared" si="51"/>
        <v>44402</v>
      </c>
      <c r="AK34" s="18">
        <f>VLOOKUP(AJ34,'Net_Schedule &amp; Net_Actual'!$A$1:$C$2107,2,0)</f>
        <v>30326.28</v>
      </c>
      <c r="AL34" s="18">
        <f>VLOOKUP(AJ34,'Net_Schedule &amp; Net_Actual'!$A$1:$C$2107,3,0)</f>
        <v>30188.072</v>
      </c>
      <c r="AM34" s="19">
        <f>[6]Summary!$I28</f>
        <v>31299.840000000062</v>
      </c>
      <c r="AN34" s="19">
        <f t="shared" si="12"/>
        <v>5280.0000000000109</v>
      </c>
      <c r="AO34" s="19">
        <f t="shared" si="13"/>
        <v>220.00000000000045</v>
      </c>
      <c r="AP34" s="19">
        <f t="shared" si="14"/>
        <v>4590.6432000000095</v>
      </c>
      <c r="AQ34" s="19">
        <f>[6]Summary!$J28</f>
        <v>5054.4600000000119</v>
      </c>
      <c r="AR34" s="52">
        <f t="shared" si="15"/>
        <v>4447.9248000000107</v>
      </c>
      <c r="AT34" s="16">
        <v>25</v>
      </c>
      <c r="AU34" s="17">
        <f t="shared" si="52"/>
        <v>44433</v>
      </c>
      <c r="AV34" s="18">
        <f>VLOOKUP(AU34,'Net_Schedule &amp; Net_Actual'!$A$1:$C$2107,2,0)</f>
        <v>31296</v>
      </c>
      <c r="AW34" s="18">
        <f>VLOOKUP(AU34,'Net_Schedule &amp; Net_Actual'!$A$1:$C$2107,3,0)</f>
        <v>31237.744999999999</v>
      </c>
      <c r="AX34" s="19">
        <f>[6]Summary!$K28</f>
        <v>31299.840000000062</v>
      </c>
      <c r="AY34" s="19">
        <f t="shared" si="16"/>
        <v>5280.0000000000109</v>
      </c>
      <c r="AZ34" s="19">
        <f t="shared" si="17"/>
        <v>220.00000000000045</v>
      </c>
      <c r="BA34" s="19">
        <f t="shared" si="18"/>
        <v>4590.6432000000095</v>
      </c>
      <c r="BB34" s="19">
        <f>[6]Summary!$L28</f>
        <v>5215.9200000000083</v>
      </c>
      <c r="BC34" s="52">
        <f t="shared" si="19"/>
        <v>4590.0096000000076</v>
      </c>
      <c r="BE34" s="16">
        <v>25</v>
      </c>
      <c r="BF34" s="17">
        <f t="shared" si="53"/>
        <v>44464</v>
      </c>
      <c r="BG34" s="18">
        <f>VLOOKUP(BF34,'Net_Schedule &amp; Net_Actual'!$A$1:$C$2107,2,0)</f>
        <v>27527.625</v>
      </c>
      <c r="BH34" s="18">
        <f>VLOOKUP(BF34,'Net_Schedule &amp; Net_Actual'!$A$1:$C$2107,3,0)</f>
        <v>27115.418000000001</v>
      </c>
      <c r="BI34" s="19">
        <f>[6]Summary!$M28</f>
        <v>31299.840000000062</v>
      </c>
      <c r="BJ34" s="19">
        <f t="shared" si="20"/>
        <v>5280.0000000000109</v>
      </c>
      <c r="BK34" s="19">
        <f t="shared" si="21"/>
        <v>220.00000000000045</v>
      </c>
      <c r="BL34" s="19">
        <f t="shared" si="22"/>
        <v>4590.6432000000095</v>
      </c>
      <c r="BM34" s="19">
        <f>[6]Summary!$N28</f>
        <v>4135.725000000004</v>
      </c>
      <c r="BN34" s="52">
        <f t="shared" si="23"/>
        <v>3639.4380000000037</v>
      </c>
      <c r="BP34" s="16">
        <v>25</v>
      </c>
      <c r="BQ34" s="17">
        <v>44470</v>
      </c>
      <c r="BR34" s="18">
        <f>VLOOKUP(BQ34,'Net_Schedule &amp; Net_Actual'!$A$1:$C$2107,2,0)</f>
        <v>22100.799999999999</v>
      </c>
      <c r="BS34" s="18">
        <f>VLOOKUP(BQ34,'Net_Schedule &amp; Net_Actual'!$A$1:$C$2107,3,0)</f>
        <v>21865.309000000001</v>
      </c>
      <c r="BT34" s="19">
        <f>[6]Summary!$O28</f>
        <v>31299.840000000062</v>
      </c>
      <c r="BU34" s="19">
        <f t="shared" si="24"/>
        <v>5280.0000000000109</v>
      </c>
      <c r="BV34" s="19">
        <f t="shared" si="25"/>
        <v>220.00000000000045</v>
      </c>
      <c r="BW34" s="19">
        <f t="shared" si="26"/>
        <v>4590.6432000000095</v>
      </c>
      <c r="BX34" s="19">
        <f>[6]Summary!$P28</f>
        <v>3406.8849999999979</v>
      </c>
      <c r="BY34" s="52">
        <f t="shared" si="27"/>
        <v>2998.0587999999984</v>
      </c>
      <c r="CA34" s="16">
        <v>25</v>
      </c>
      <c r="CB34" s="17">
        <f t="shared" si="54"/>
        <v>44525</v>
      </c>
      <c r="CC34" s="18">
        <f>VLOOKUP(CB34,'Net_Schedule &amp; Net_Actual'!$A$1:$C$2107,2,0)</f>
        <v>10465.9</v>
      </c>
      <c r="CD34" s="18">
        <f>VLOOKUP(CB34,'Net_Schedule &amp; Net_Actual'!$A$1:$C$2107,3,0)</f>
        <v>10315.344999999999</v>
      </c>
      <c r="CE34" s="19">
        <f>[6]Summary!$Q28</f>
        <v>31299.840000000062</v>
      </c>
      <c r="CF34" s="19">
        <f t="shared" si="28"/>
        <v>5280.0000000000109</v>
      </c>
      <c r="CG34" s="19">
        <f t="shared" si="29"/>
        <v>220.00000000000045</v>
      </c>
      <c r="CH34" s="19">
        <f t="shared" si="30"/>
        <v>4590.6432000000095</v>
      </c>
      <c r="CI34" s="19">
        <f>[6]Summary!$R28</f>
        <v>1744.2725000000005</v>
      </c>
      <c r="CJ34" s="52">
        <f t="shared" si="31"/>
        <v>1534.9598000000005</v>
      </c>
      <c r="CL34" s="16">
        <v>25</v>
      </c>
      <c r="CM34" s="17">
        <f t="shared" si="55"/>
        <v>44555</v>
      </c>
      <c r="CN34" s="18">
        <f>VLOOKUP(CM34,'Net_Schedule &amp; Net_Actual'!$A$1:$C$2107,2,0)</f>
        <v>6818.51</v>
      </c>
      <c r="CO34" s="18">
        <f>VLOOKUP(CM34,'Net_Schedule &amp; Net_Actual'!$A$1:$C$2107,3,0)</f>
        <v>6822.0360000000001</v>
      </c>
      <c r="CP34" s="19">
        <f>[6]Summary!$S28</f>
        <v>31299.840000000062</v>
      </c>
      <c r="CQ34" s="19">
        <f t="shared" si="32"/>
        <v>5280.0000000000109</v>
      </c>
      <c r="CR34" s="19">
        <f t="shared" si="33"/>
        <v>220.00000000000045</v>
      </c>
      <c r="CS34" s="19">
        <f t="shared" si="34"/>
        <v>4590.6432000000095</v>
      </c>
      <c r="CT34" s="19">
        <f>[6]Summary!$T28</f>
        <v>1137.1474999999996</v>
      </c>
      <c r="CU34" s="52">
        <f t="shared" si="35"/>
        <v>1000.6897999999997</v>
      </c>
      <c r="CW34" s="16">
        <v>25</v>
      </c>
      <c r="CX34" s="17">
        <f t="shared" si="56"/>
        <v>44586</v>
      </c>
      <c r="CY34" s="18">
        <f>VLOOKUP(CX34,'Net_Schedule &amp; Net_Actual'!$A$1:$C$2107,2,0)</f>
        <v>5427.5</v>
      </c>
      <c r="CZ34" s="18">
        <f>VLOOKUP(CX34,'Net_Schedule &amp; Net_Actual'!$A$1:$C$2107,3,0)</f>
        <v>5384.2910000000002</v>
      </c>
      <c r="DA34" s="19">
        <f>[6]Summary!$U28</f>
        <v>31299.840000000062</v>
      </c>
      <c r="DB34" s="19">
        <f t="shared" si="36"/>
        <v>5280.0000000000109</v>
      </c>
      <c r="DC34" s="19">
        <f t="shared" si="37"/>
        <v>220.00000000000045</v>
      </c>
      <c r="DD34" s="19">
        <f t="shared" si="38"/>
        <v>4590.6432000000095</v>
      </c>
      <c r="DE34" s="19">
        <f>[6]Summary!$V28</f>
        <v>904.57749999999987</v>
      </c>
      <c r="DF34" s="52">
        <f t="shared" si="39"/>
        <v>796.02819999999986</v>
      </c>
      <c r="DH34" s="16">
        <v>25</v>
      </c>
      <c r="DI34" s="17">
        <f t="shared" si="57"/>
        <v>44617</v>
      </c>
      <c r="DJ34" s="18">
        <f>VLOOKUP(DI34,'Net_Schedule &amp; Net_Actual'!$A$1:$C$2107,2,0)</f>
        <v>5244.25</v>
      </c>
      <c r="DK34" s="18">
        <f>VLOOKUP(DI34,'Net_Schedule &amp; Net_Actual'!$A$1:$C$2107,3,0)</f>
        <v>5192.8</v>
      </c>
      <c r="DL34" s="19">
        <f>[6]Summary!$W28</f>
        <v>31299.840000000062</v>
      </c>
      <c r="DM34" s="19">
        <f t="shared" si="40"/>
        <v>5280.0000000000109</v>
      </c>
      <c r="DN34" s="19">
        <f t="shared" si="41"/>
        <v>220.00000000000045</v>
      </c>
      <c r="DO34" s="19">
        <f t="shared" si="42"/>
        <v>4590.6432000000095</v>
      </c>
      <c r="DP34" s="19">
        <f>[6]Summary!$X28</f>
        <v>874.06250000000034</v>
      </c>
      <c r="DQ34" s="52">
        <f t="shared" si="43"/>
        <v>769.1750000000003</v>
      </c>
      <c r="DS34" s="16">
        <v>25</v>
      </c>
      <c r="DT34" s="17">
        <f t="shared" si="58"/>
        <v>44645</v>
      </c>
      <c r="DU34" s="18">
        <f>VLOOKUP(DT34,'Net_Schedule &amp; Net_Actual'!$A$1:$C$2107,2,0)</f>
        <v>10629.748</v>
      </c>
      <c r="DV34" s="18">
        <f>VLOOKUP(DT34,'Net_Schedule &amp; Net_Actual'!$A$1:$C$2107,3,0)</f>
        <v>10698.835999999999</v>
      </c>
      <c r="DW34" s="19">
        <f>[6]Summary!$Y28</f>
        <v>31299.840000000062</v>
      </c>
      <c r="DX34" s="19">
        <f t="shared" si="44"/>
        <v>5280.0000000000109</v>
      </c>
      <c r="DY34" s="19">
        <f t="shared" si="45"/>
        <v>220.00000000000045</v>
      </c>
      <c r="DZ34" s="19">
        <f t="shared" si="46"/>
        <v>4590.6432000000095</v>
      </c>
      <c r="EA34" s="19">
        <f>[6]Summary!$Z28</f>
        <v>1706.6700000000014</v>
      </c>
      <c r="EB34" s="52">
        <f t="shared" si="47"/>
        <v>1501.8696000000014</v>
      </c>
    </row>
    <row r="35" spans="2:132" s="15" customFormat="1" ht="15.95" customHeight="1" x14ac:dyDescent="0.2">
      <c r="B35" s="16">
        <v>26</v>
      </c>
      <c r="C35" s="17">
        <f t="shared" si="48"/>
        <v>44312</v>
      </c>
      <c r="D35" s="18">
        <f>VLOOKUP(C35,'Net_Schedule &amp; Net_Actual'!$A$1:$C$2107,2,0)</f>
        <v>8542.35</v>
      </c>
      <c r="E35" s="18">
        <f>VLOOKUP(C35,'Net_Schedule &amp; Net_Actual'!$A$1:$C$2107,3,0)</f>
        <v>8371.6360000000004</v>
      </c>
      <c r="F35" s="19">
        <f>[6]Summary!$C29</f>
        <v>31299.840000000062</v>
      </c>
      <c r="G35" s="19">
        <f t="shared" si="0"/>
        <v>5280.0000000000109</v>
      </c>
      <c r="H35" s="19">
        <f t="shared" si="1"/>
        <v>220.00000000000045</v>
      </c>
      <c r="I35" s="19">
        <f t="shared" si="2"/>
        <v>4590.6432000000095</v>
      </c>
      <c r="J35" s="19">
        <f>[6]Summary!$D29</f>
        <v>1209.1975</v>
      </c>
      <c r="K35" s="52">
        <f t="shared" si="3"/>
        <v>1064.0938000000001</v>
      </c>
      <c r="M35" s="16">
        <v>26</v>
      </c>
      <c r="N35" s="17">
        <f t="shared" si="49"/>
        <v>44342</v>
      </c>
      <c r="O35" s="18">
        <f>VLOOKUP(N35,'Net_Schedule &amp; Net_Actual'!$A$1:$C$2107,2,0)</f>
        <v>24614.977500000001</v>
      </c>
      <c r="P35" s="18">
        <f>VLOOKUP(N35,'Net_Schedule &amp; Net_Actual'!$A$1:$C$2107,3,0)</f>
        <v>24919.345000000001</v>
      </c>
      <c r="Q35" s="19">
        <f>[6]Summary!$E29</f>
        <v>31299.840000000062</v>
      </c>
      <c r="R35" s="19">
        <f t="shared" si="4"/>
        <v>5280.0000000000109</v>
      </c>
      <c r="S35" s="19">
        <f t="shared" si="5"/>
        <v>220.00000000000045</v>
      </c>
      <c r="T35" s="19">
        <f t="shared" si="6"/>
        <v>4590.6432000000095</v>
      </c>
      <c r="U35" s="19">
        <f>[6]Summary!$F29</f>
        <v>4148.4825000000019</v>
      </c>
      <c r="V35" s="52">
        <f t="shared" si="7"/>
        <v>3650.6646000000019</v>
      </c>
      <c r="X35" s="16">
        <v>26</v>
      </c>
      <c r="Y35" s="17">
        <f t="shared" si="50"/>
        <v>44373</v>
      </c>
      <c r="Z35" s="18">
        <f>VLOOKUP(Y35,'Net_Schedule &amp; Net_Actual'!$A$1:$C$2107,2,0)</f>
        <v>30823.7</v>
      </c>
      <c r="AA35" s="18">
        <f>VLOOKUP(Y35,'Net_Schedule &amp; Net_Actual'!$A$1:$C$2107,3,0)</f>
        <v>30724</v>
      </c>
      <c r="AB35" s="19">
        <f>[6]Summary!$G29</f>
        <v>31299.840000000062</v>
      </c>
      <c r="AC35" s="19">
        <f t="shared" si="8"/>
        <v>5280.0000000000109</v>
      </c>
      <c r="AD35" s="19">
        <f t="shared" si="9"/>
        <v>220.00000000000045</v>
      </c>
      <c r="AE35" s="19">
        <f t="shared" si="10"/>
        <v>4590.6432000000095</v>
      </c>
      <c r="AF35" s="19">
        <f>[6]Summary!$H29</f>
        <v>5137.2750000000042</v>
      </c>
      <c r="AG35" s="52">
        <f t="shared" si="11"/>
        <v>4520.8020000000033</v>
      </c>
      <c r="AI35" s="16">
        <v>26</v>
      </c>
      <c r="AJ35" s="17">
        <f t="shared" si="51"/>
        <v>44403</v>
      </c>
      <c r="AK35" s="18">
        <f>VLOOKUP(AJ35,'Net_Schedule &amp; Net_Actual'!$A$1:$C$2107,2,0)</f>
        <v>30810.19</v>
      </c>
      <c r="AL35" s="18">
        <f>VLOOKUP(AJ35,'Net_Schedule &amp; Net_Actual'!$A$1:$C$2107,3,0)</f>
        <v>30726.109</v>
      </c>
      <c r="AM35" s="19">
        <f>[6]Summary!$I29</f>
        <v>31299.840000000062</v>
      </c>
      <c r="AN35" s="19">
        <f t="shared" si="12"/>
        <v>5280.0000000000109</v>
      </c>
      <c r="AO35" s="19">
        <f t="shared" si="13"/>
        <v>220.00000000000045</v>
      </c>
      <c r="AP35" s="19">
        <f t="shared" si="14"/>
        <v>4590.6432000000095</v>
      </c>
      <c r="AQ35" s="19">
        <f>[6]Summary!$J29</f>
        <v>5136</v>
      </c>
      <c r="AR35" s="52">
        <f t="shared" si="15"/>
        <v>4519.68</v>
      </c>
      <c r="AT35" s="16">
        <v>26</v>
      </c>
      <c r="AU35" s="17">
        <f t="shared" si="52"/>
        <v>44434</v>
      </c>
      <c r="AV35" s="18">
        <f>VLOOKUP(AU35,'Net_Schedule &amp; Net_Actual'!$A$1:$C$2107,2,0)</f>
        <v>31296</v>
      </c>
      <c r="AW35" s="18">
        <f>VLOOKUP(AU35,'Net_Schedule &amp; Net_Actual'!$A$1:$C$2107,3,0)</f>
        <v>29793.671999999999</v>
      </c>
      <c r="AX35" s="19">
        <f>[6]Summary!$K29</f>
        <v>31299.840000000062</v>
      </c>
      <c r="AY35" s="19">
        <f t="shared" si="16"/>
        <v>5280.0000000000109</v>
      </c>
      <c r="AZ35" s="19">
        <f t="shared" si="17"/>
        <v>220.00000000000045</v>
      </c>
      <c r="BA35" s="19">
        <f t="shared" si="18"/>
        <v>4590.6432000000095</v>
      </c>
      <c r="BB35" s="19">
        <f>[6]Summary!$L29</f>
        <v>5215.9200000000083</v>
      </c>
      <c r="BC35" s="52">
        <f t="shared" si="19"/>
        <v>4590.0096000000076</v>
      </c>
      <c r="BE35" s="16">
        <v>26</v>
      </c>
      <c r="BF35" s="17">
        <f t="shared" si="53"/>
        <v>44465</v>
      </c>
      <c r="BG35" s="18">
        <f>VLOOKUP(BF35,'Net_Schedule &amp; Net_Actual'!$A$1:$C$2107,2,0)</f>
        <v>27412.799999999999</v>
      </c>
      <c r="BH35" s="18">
        <f>VLOOKUP(BF35,'Net_Schedule &amp; Net_Actual'!$A$1:$C$2107,3,0)</f>
        <v>27147.491000000002</v>
      </c>
      <c r="BI35" s="19">
        <f>[6]Summary!$M29</f>
        <v>31299.840000000062</v>
      </c>
      <c r="BJ35" s="19">
        <f t="shared" si="20"/>
        <v>5280.0000000000109</v>
      </c>
      <c r="BK35" s="19">
        <f t="shared" si="21"/>
        <v>220.00000000000045</v>
      </c>
      <c r="BL35" s="19">
        <f t="shared" si="22"/>
        <v>4590.6432000000095</v>
      </c>
      <c r="BM35" s="19">
        <f>[6]Summary!$N29</f>
        <v>4742.8800000000037</v>
      </c>
      <c r="BN35" s="52">
        <f t="shared" si="23"/>
        <v>4173.734400000003</v>
      </c>
      <c r="BP35" s="16">
        <v>26</v>
      </c>
      <c r="BQ35" s="17">
        <v>44470</v>
      </c>
      <c r="BR35" s="18">
        <f>VLOOKUP(BQ35,'Net_Schedule &amp; Net_Actual'!$A$1:$C$2107,2,0)</f>
        <v>22100.799999999999</v>
      </c>
      <c r="BS35" s="18">
        <f>VLOOKUP(BQ35,'Net_Schedule &amp; Net_Actual'!$A$1:$C$2107,3,0)</f>
        <v>21865.309000000001</v>
      </c>
      <c r="BT35" s="19">
        <f>[6]Summary!$O29</f>
        <v>31299.840000000062</v>
      </c>
      <c r="BU35" s="19">
        <f t="shared" si="24"/>
        <v>5280.0000000000109</v>
      </c>
      <c r="BV35" s="19">
        <f t="shared" si="25"/>
        <v>220.00000000000045</v>
      </c>
      <c r="BW35" s="19">
        <f t="shared" si="26"/>
        <v>4590.6432000000095</v>
      </c>
      <c r="BX35" s="19">
        <f>[6]Summary!$P29</f>
        <v>3150.5399999999977</v>
      </c>
      <c r="BY35" s="52">
        <f t="shared" si="27"/>
        <v>2772.475199999998</v>
      </c>
      <c r="CA35" s="16">
        <v>26</v>
      </c>
      <c r="CB35" s="17">
        <f t="shared" si="54"/>
        <v>44526</v>
      </c>
      <c r="CC35" s="18">
        <f>VLOOKUP(CB35,'Net_Schedule &amp; Net_Actual'!$A$1:$C$2107,2,0)</f>
        <v>9764.5</v>
      </c>
      <c r="CD35" s="18">
        <f>VLOOKUP(CB35,'Net_Schedule &amp; Net_Actual'!$A$1:$C$2107,3,0)</f>
        <v>9688.1450000000004</v>
      </c>
      <c r="CE35" s="19">
        <f>[6]Summary!$Q29</f>
        <v>31299.840000000062</v>
      </c>
      <c r="CF35" s="19">
        <f t="shared" si="28"/>
        <v>5280.0000000000109</v>
      </c>
      <c r="CG35" s="19">
        <f t="shared" si="29"/>
        <v>220.00000000000045</v>
      </c>
      <c r="CH35" s="19">
        <f t="shared" si="30"/>
        <v>4590.6432000000095</v>
      </c>
      <c r="CI35" s="19">
        <f>[6]Summary!$R29</f>
        <v>1627.3700000000001</v>
      </c>
      <c r="CJ35" s="52">
        <f t="shared" si="31"/>
        <v>1432.0856000000001</v>
      </c>
      <c r="CL35" s="16">
        <v>26</v>
      </c>
      <c r="CM35" s="17">
        <f t="shared" si="55"/>
        <v>44556</v>
      </c>
      <c r="CN35" s="18">
        <f>VLOOKUP(CM35,'Net_Schedule &amp; Net_Actual'!$A$1:$C$2107,2,0)</f>
        <v>6730.0429999999997</v>
      </c>
      <c r="CO35" s="18">
        <f>VLOOKUP(CM35,'Net_Schedule &amp; Net_Actual'!$A$1:$C$2107,3,0)</f>
        <v>6579.0540000000001</v>
      </c>
      <c r="CP35" s="19">
        <f>[6]Summary!$S29</f>
        <v>31299.840000000062</v>
      </c>
      <c r="CQ35" s="19">
        <f t="shared" si="32"/>
        <v>5280.0000000000109</v>
      </c>
      <c r="CR35" s="19">
        <f t="shared" si="33"/>
        <v>220.00000000000045</v>
      </c>
      <c r="CS35" s="19">
        <f t="shared" si="34"/>
        <v>4590.6432000000095</v>
      </c>
      <c r="CT35" s="19">
        <f>[6]Summary!$T29</f>
        <v>1121.6649999999997</v>
      </c>
      <c r="CU35" s="52">
        <f t="shared" si="35"/>
        <v>987.06519999999978</v>
      </c>
      <c r="CW35" s="16">
        <v>26</v>
      </c>
      <c r="CX35" s="17">
        <f t="shared" si="56"/>
        <v>44587</v>
      </c>
      <c r="CY35" s="18">
        <f>VLOOKUP(CX35,'Net_Schedule &amp; Net_Actual'!$A$1:$C$2107,2,0)</f>
        <v>5081.5</v>
      </c>
      <c r="CZ35" s="18">
        <f>VLOOKUP(CX35,'Net_Schedule &amp; Net_Actual'!$A$1:$C$2107,3,0)</f>
        <v>5040.5820000000003</v>
      </c>
      <c r="DA35" s="19">
        <f>[6]Summary!$U29</f>
        <v>31299.840000000062</v>
      </c>
      <c r="DB35" s="19">
        <f t="shared" si="36"/>
        <v>5280.0000000000109</v>
      </c>
      <c r="DC35" s="19">
        <f t="shared" si="37"/>
        <v>220.00000000000045</v>
      </c>
      <c r="DD35" s="19">
        <f t="shared" si="38"/>
        <v>4590.6432000000095</v>
      </c>
      <c r="DE35" s="19">
        <f>[6]Summary!$V29</f>
        <v>846.9174999999999</v>
      </c>
      <c r="DF35" s="52">
        <f t="shared" si="39"/>
        <v>745.28739999999993</v>
      </c>
      <c r="DH35" s="16">
        <v>26</v>
      </c>
      <c r="DI35" s="17">
        <f t="shared" si="57"/>
        <v>44618</v>
      </c>
      <c r="DJ35" s="18">
        <f>VLOOKUP(DI35,'Net_Schedule &amp; Net_Actual'!$A$1:$C$2107,2,0)</f>
        <v>5391.25</v>
      </c>
      <c r="DK35" s="18">
        <f>VLOOKUP(DI35,'Net_Schedule &amp; Net_Actual'!$A$1:$C$2107,3,0)</f>
        <v>5366.7640000000001</v>
      </c>
      <c r="DL35" s="19">
        <f>[6]Summary!$W29</f>
        <v>31299.840000000062</v>
      </c>
      <c r="DM35" s="19">
        <f t="shared" si="40"/>
        <v>5280.0000000000109</v>
      </c>
      <c r="DN35" s="19">
        <f t="shared" si="41"/>
        <v>220.00000000000045</v>
      </c>
      <c r="DO35" s="19">
        <f t="shared" si="42"/>
        <v>4590.6432000000095</v>
      </c>
      <c r="DP35" s="19">
        <f>[6]Summary!$X29</f>
        <v>898.5650000000004</v>
      </c>
      <c r="DQ35" s="52">
        <f t="shared" si="43"/>
        <v>790.73720000000037</v>
      </c>
      <c r="DS35" s="16">
        <v>26</v>
      </c>
      <c r="DT35" s="17">
        <f t="shared" si="58"/>
        <v>44646</v>
      </c>
      <c r="DU35" s="18">
        <f>VLOOKUP(DT35,'Net_Schedule &amp; Net_Actual'!$A$1:$C$2107,2,0)</f>
        <v>10340.192999999999</v>
      </c>
      <c r="DV35" s="18">
        <f>VLOOKUP(DT35,'Net_Schedule &amp; Net_Actual'!$A$1:$C$2107,3,0)</f>
        <v>10247.200000000001</v>
      </c>
      <c r="DW35" s="19">
        <f>[6]Summary!$Y29</f>
        <v>31299.840000000062</v>
      </c>
      <c r="DX35" s="19">
        <f t="shared" si="44"/>
        <v>5280.0000000000109</v>
      </c>
      <c r="DY35" s="19">
        <f t="shared" si="45"/>
        <v>220.00000000000045</v>
      </c>
      <c r="DZ35" s="19">
        <f t="shared" si="46"/>
        <v>4590.6432000000095</v>
      </c>
      <c r="EA35" s="19">
        <f>[6]Summary!$Z29</f>
        <v>1706.6700000000014</v>
      </c>
      <c r="EB35" s="52">
        <f t="shared" si="47"/>
        <v>1501.8696000000014</v>
      </c>
    </row>
    <row r="36" spans="2:132" s="15" customFormat="1" ht="15.95" customHeight="1" x14ac:dyDescent="0.2">
      <c r="B36" s="16">
        <v>27</v>
      </c>
      <c r="C36" s="17">
        <f t="shared" si="48"/>
        <v>44313</v>
      </c>
      <c r="D36" s="18">
        <f>VLOOKUP(C36,'Net_Schedule &amp; Net_Actual'!$A$1:$C$2107,2,0)</f>
        <v>10440.998</v>
      </c>
      <c r="E36" s="18">
        <f>VLOOKUP(C36,'Net_Schedule &amp; Net_Actual'!$A$1:$C$2107,3,0)</f>
        <v>10277.891</v>
      </c>
      <c r="F36" s="19">
        <f>[6]Summary!$C30</f>
        <v>31299.840000000062</v>
      </c>
      <c r="G36" s="19">
        <f t="shared" si="0"/>
        <v>5280.0000000000109</v>
      </c>
      <c r="H36" s="19">
        <f t="shared" si="1"/>
        <v>220.00000000000045</v>
      </c>
      <c r="I36" s="19">
        <f t="shared" si="2"/>
        <v>4590.6432000000095</v>
      </c>
      <c r="J36" s="19">
        <f>[6]Summary!$D30</f>
        <v>1340.7600000000002</v>
      </c>
      <c r="K36" s="52">
        <f t="shared" si="3"/>
        <v>1179.8688000000002</v>
      </c>
      <c r="M36" s="16">
        <v>27</v>
      </c>
      <c r="N36" s="17">
        <f t="shared" si="49"/>
        <v>44343</v>
      </c>
      <c r="O36" s="18">
        <f>VLOOKUP(N36,'Net_Schedule &amp; Net_Actual'!$A$1:$C$2107,2,0)</f>
        <v>29036.914999999994</v>
      </c>
      <c r="P36" s="18">
        <f>VLOOKUP(N36,'Net_Schedule &amp; Net_Actual'!$A$1:$C$2107,3,0)</f>
        <v>28575.127</v>
      </c>
      <c r="Q36" s="19">
        <f>[6]Summary!$E30</f>
        <v>31299.840000000062</v>
      </c>
      <c r="R36" s="19">
        <f t="shared" si="4"/>
        <v>5280.0000000000109</v>
      </c>
      <c r="S36" s="19">
        <f t="shared" si="5"/>
        <v>220.00000000000045</v>
      </c>
      <c r="T36" s="19">
        <f t="shared" si="6"/>
        <v>4590.6432000000095</v>
      </c>
      <c r="U36" s="19">
        <f>[6]Summary!$F30</f>
        <v>4350.7200000000048</v>
      </c>
      <c r="V36" s="52">
        <f t="shared" si="7"/>
        <v>3828.6336000000042</v>
      </c>
      <c r="X36" s="16">
        <v>27</v>
      </c>
      <c r="Y36" s="17">
        <f t="shared" si="50"/>
        <v>44374</v>
      </c>
      <c r="Z36" s="18">
        <f>VLOOKUP(Y36,'Net_Schedule &amp; Net_Actual'!$A$1:$C$2107,2,0)</f>
        <v>30813.152999999998</v>
      </c>
      <c r="AA36" s="18">
        <f>VLOOKUP(Y36,'Net_Schedule &amp; Net_Actual'!$A$1:$C$2107,3,0)</f>
        <v>30812.218000000001</v>
      </c>
      <c r="AB36" s="19">
        <f>[6]Summary!$G30</f>
        <v>31299.840000000062</v>
      </c>
      <c r="AC36" s="19">
        <f t="shared" si="8"/>
        <v>5280.0000000000109</v>
      </c>
      <c r="AD36" s="19">
        <f t="shared" si="9"/>
        <v>220.00000000000045</v>
      </c>
      <c r="AE36" s="19">
        <f t="shared" si="10"/>
        <v>4590.6432000000095</v>
      </c>
      <c r="AF36" s="19">
        <f>[6]Summary!$H30</f>
        <v>5137.9200000000073</v>
      </c>
      <c r="AG36" s="52">
        <f t="shared" si="11"/>
        <v>4521.3696000000064</v>
      </c>
      <c r="AI36" s="16">
        <v>27</v>
      </c>
      <c r="AJ36" s="17">
        <f t="shared" si="51"/>
        <v>44404</v>
      </c>
      <c r="AK36" s="18">
        <f>VLOOKUP(AJ36,'Net_Schedule &amp; Net_Actual'!$A$1:$C$2107,2,0)</f>
        <v>30816.48</v>
      </c>
      <c r="AL36" s="18">
        <f>VLOOKUP(AJ36,'Net_Schedule &amp; Net_Actual'!$A$1:$C$2107,3,0)</f>
        <v>30740.291000000001</v>
      </c>
      <c r="AM36" s="19">
        <f>[6]Summary!$I30</f>
        <v>31299.840000000062</v>
      </c>
      <c r="AN36" s="19">
        <f t="shared" si="12"/>
        <v>5280.0000000000109</v>
      </c>
      <c r="AO36" s="19">
        <f t="shared" si="13"/>
        <v>220.00000000000045</v>
      </c>
      <c r="AP36" s="19">
        <f t="shared" si="14"/>
        <v>4590.6432000000095</v>
      </c>
      <c r="AQ36" s="19">
        <f>[6]Summary!$J30</f>
        <v>5136</v>
      </c>
      <c r="AR36" s="52">
        <f t="shared" si="15"/>
        <v>4519.68</v>
      </c>
      <c r="AT36" s="16">
        <v>27</v>
      </c>
      <c r="AU36" s="17">
        <f t="shared" si="52"/>
        <v>44435</v>
      </c>
      <c r="AV36" s="18">
        <f>VLOOKUP(AU36,'Net_Schedule &amp; Net_Actual'!$A$1:$C$2107,2,0)</f>
        <v>31295.998</v>
      </c>
      <c r="AW36" s="18">
        <f>VLOOKUP(AU36,'Net_Schedule &amp; Net_Actual'!$A$1:$C$2107,3,0)</f>
        <v>31296.945</v>
      </c>
      <c r="AX36" s="19">
        <f>[6]Summary!$K30</f>
        <v>31299.840000000062</v>
      </c>
      <c r="AY36" s="19">
        <f t="shared" si="16"/>
        <v>5280.0000000000109</v>
      </c>
      <c r="AZ36" s="19">
        <f t="shared" si="17"/>
        <v>220.00000000000045</v>
      </c>
      <c r="BA36" s="19">
        <f t="shared" si="18"/>
        <v>4590.6432000000095</v>
      </c>
      <c r="BB36" s="19">
        <f>[6]Summary!$L30</f>
        <v>5215.9200000000083</v>
      </c>
      <c r="BC36" s="52">
        <f t="shared" si="19"/>
        <v>4590.0096000000076</v>
      </c>
      <c r="BE36" s="16">
        <v>27</v>
      </c>
      <c r="BF36" s="17">
        <f t="shared" si="53"/>
        <v>44466</v>
      </c>
      <c r="BG36" s="18">
        <f>VLOOKUP(BF36,'Net_Schedule &amp; Net_Actual'!$A$1:$C$2107,2,0)</f>
        <v>26107.8</v>
      </c>
      <c r="BH36" s="18">
        <f>VLOOKUP(BF36,'Net_Schedule &amp; Net_Actual'!$A$1:$C$2107,3,0)</f>
        <v>25543.272000000001</v>
      </c>
      <c r="BI36" s="19">
        <f>[6]Summary!$M30</f>
        <v>31299.840000000062</v>
      </c>
      <c r="BJ36" s="19">
        <f t="shared" si="20"/>
        <v>5280.0000000000109</v>
      </c>
      <c r="BK36" s="19">
        <f t="shared" si="21"/>
        <v>220.00000000000045</v>
      </c>
      <c r="BL36" s="19">
        <f t="shared" si="22"/>
        <v>4590.6432000000095</v>
      </c>
      <c r="BM36" s="19">
        <f>[6]Summary!$N30</f>
        <v>4351.3800000000056</v>
      </c>
      <c r="BN36" s="52">
        <f t="shared" si="23"/>
        <v>3829.2144000000048</v>
      </c>
      <c r="BP36" s="16">
        <v>27</v>
      </c>
      <c r="BQ36" s="17">
        <v>44470</v>
      </c>
      <c r="BR36" s="18">
        <f>VLOOKUP(BQ36,'Net_Schedule &amp; Net_Actual'!$A$1:$C$2107,2,0)</f>
        <v>22100.799999999999</v>
      </c>
      <c r="BS36" s="18">
        <f>VLOOKUP(BQ36,'Net_Schedule &amp; Net_Actual'!$A$1:$C$2107,3,0)</f>
        <v>21865.309000000001</v>
      </c>
      <c r="BT36" s="19">
        <f>[6]Summary!$O30</f>
        <v>31299.840000000062</v>
      </c>
      <c r="BU36" s="19">
        <f t="shared" si="24"/>
        <v>5280.0000000000109</v>
      </c>
      <c r="BV36" s="19">
        <f t="shared" si="25"/>
        <v>220.00000000000045</v>
      </c>
      <c r="BW36" s="19">
        <f t="shared" si="26"/>
        <v>4590.6432000000095</v>
      </c>
      <c r="BX36" s="19">
        <f>[6]Summary!$P30</f>
        <v>3078.0299999999984</v>
      </c>
      <c r="BY36" s="52">
        <f t="shared" si="27"/>
        <v>2708.6663999999987</v>
      </c>
      <c r="CA36" s="16">
        <v>27</v>
      </c>
      <c r="CB36" s="17">
        <f t="shared" si="54"/>
        <v>44527</v>
      </c>
      <c r="CC36" s="18">
        <f>VLOOKUP(CB36,'Net_Schedule &amp; Net_Actual'!$A$1:$C$2107,2,0)</f>
        <v>9960.25</v>
      </c>
      <c r="CD36" s="18">
        <f>VLOOKUP(CB36,'Net_Schedule &amp; Net_Actual'!$A$1:$C$2107,3,0)</f>
        <v>9795.8539999999994</v>
      </c>
      <c r="CE36" s="19">
        <f>[6]Summary!$Q30</f>
        <v>31299.840000000062</v>
      </c>
      <c r="CF36" s="19">
        <f t="shared" si="28"/>
        <v>5280.0000000000109</v>
      </c>
      <c r="CG36" s="19">
        <f t="shared" si="29"/>
        <v>220.00000000000045</v>
      </c>
      <c r="CH36" s="19">
        <f t="shared" si="30"/>
        <v>4590.6432000000095</v>
      </c>
      <c r="CI36" s="19">
        <f>[6]Summary!$R30</f>
        <v>1659.9950000000003</v>
      </c>
      <c r="CJ36" s="52">
        <f t="shared" si="31"/>
        <v>1460.7956000000004</v>
      </c>
      <c r="CL36" s="16">
        <v>27</v>
      </c>
      <c r="CM36" s="17">
        <f t="shared" si="55"/>
        <v>44557</v>
      </c>
      <c r="CN36" s="18">
        <f>VLOOKUP(CM36,'Net_Schedule &amp; Net_Actual'!$A$1:$C$2107,2,0)</f>
        <v>6522.0479999999998</v>
      </c>
      <c r="CO36" s="18">
        <f>VLOOKUP(CM36,'Net_Schedule &amp; Net_Actual'!$A$1:$C$2107,3,0)</f>
        <v>6418.473</v>
      </c>
      <c r="CP36" s="19">
        <f>[6]Summary!$S30</f>
        <v>31299.840000000062</v>
      </c>
      <c r="CQ36" s="19">
        <f t="shared" si="32"/>
        <v>5280.0000000000109</v>
      </c>
      <c r="CR36" s="19">
        <f t="shared" si="33"/>
        <v>220.00000000000045</v>
      </c>
      <c r="CS36" s="19">
        <f t="shared" si="34"/>
        <v>4590.6432000000095</v>
      </c>
      <c r="CT36" s="19">
        <f>[6]Summary!$T30</f>
        <v>1106.9299999999998</v>
      </c>
      <c r="CU36" s="52">
        <f t="shared" si="35"/>
        <v>974.09839999999986</v>
      </c>
      <c r="CW36" s="16">
        <v>27</v>
      </c>
      <c r="CX36" s="17">
        <f t="shared" si="56"/>
        <v>44588</v>
      </c>
      <c r="CY36" s="18">
        <f>VLOOKUP(CX36,'Net_Schedule &amp; Net_Actual'!$A$1:$C$2107,2,0)</f>
        <v>5455.5</v>
      </c>
      <c r="CZ36" s="18">
        <f>VLOOKUP(CX36,'Net_Schedule &amp; Net_Actual'!$A$1:$C$2107,3,0)</f>
        <v>5370.9089999999997</v>
      </c>
      <c r="DA36" s="19">
        <f>[6]Summary!$U30</f>
        <v>31299.840000000062</v>
      </c>
      <c r="DB36" s="19">
        <f t="shared" si="36"/>
        <v>5280.0000000000109</v>
      </c>
      <c r="DC36" s="19">
        <f t="shared" si="37"/>
        <v>220.00000000000045</v>
      </c>
      <c r="DD36" s="19">
        <f t="shared" si="38"/>
        <v>4590.6432000000095</v>
      </c>
      <c r="DE36" s="19">
        <f>[6]Summary!$V30</f>
        <v>909.2399999999999</v>
      </c>
      <c r="DF36" s="52">
        <f t="shared" si="39"/>
        <v>800.13119999999992</v>
      </c>
      <c r="DH36" s="16">
        <v>27</v>
      </c>
      <c r="DI36" s="17">
        <f t="shared" si="57"/>
        <v>44619</v>
      </c>
      <c r="DJ36" s="18">
        <f>VLOOKUP(DI36,'Net_Schedule &amp; Net_Actual'!$A$1:$C$2107,2,0)</f>
        <v>5015.5</v>
      </c>
      <c r="DK36" s="18">
        <f>VLOOKUP(DI36,'Net_Schedule &amp; Net_Actual'!$A$1:$C$2107,3,0)</f>
        <v>4908.3639999999996</v>
      </c>
      <c r="DL36" s="19">
        <f>[6]Summary!$W30</f>
        <v>31299.840000000062</v>
      </c>
      <c r="DM36" s="19">
        <f t="shared" si="40"/>
        <v>5280.0000000000109</v>
      </c>
      <c r="DN36" s="19">
        <f t="shared" si="41"/>
        <v>220.00000000000045</v>
      </c>
      <c r="DO36" s="19">
        <f t="shared" si="42"/>
        <v>4590.6432000000095</v>
      </c>
      <c r="DP36" s="19">
        <f>[6]Summary!$X30</f>
        <v>835.9400000000004</v>
      </c>
      <c r="DQ36" s="52">
        <f t="shared" si="43"/>
        <v>735.62720000000036</v>
      </c>
      <c r="DS36" s="16">
        <v>27</v>
      </c>
      <c r="DT36" s="17">
        <f t="shared" si="58"/>
        <v>44647</v>
      </c>
      <c r="DU36" s="18">
        <f>VLOOKUP(DT36,'Net_Schedule &amp; Net_Actual'!$A$1:$C$2107,2,0)</f>
        <v>8303.25</v>
      </c>
      <c r="DV36" s="18">
        <f>VLOOKUP(DT36,'Net_Schedule &amp; Net_Actual'!$A$1:$C$2107,3,0)</f>
        <v>8098.4</v>
      </c>
      <c r="DW36" s="19">
        <f>[6]Summary!$Y30</f>
        <v>31299.840000000062</v>
      </c>
      <c r="DX36" s="19">
        <f t="shared" si="44"/>
        <v>5280.0000000000109</v>
      </c>
      <c r="DY36" s="19">
        <f t="shared" si="45"/>
        <v>220.00000000000045</v>
      </c>
      <c r="DZ36" s="19">
        <f t="shared" si="46"/>
        <v>4590.6432000000095</v>
      </c>
      <c r="EA36" s="19">
        <f>[6]Summary!$Z30</f>
        <v>1706.6700000000014</v>
      </c>
      <c r="EB36" s="52">
        <f t="shared" si="47"/>
        <v>1501.8696000000014</v>
      </c>
    </row>
    <row r="37" spans="2:132" s="15" customFormat="1" ht="15.95" customHeight="1" x14ac:dyDescent="0.2">
      <c r="B37" s="16">
        <v>28</v>
      </c>
      <c r="C37" s="17">
        <f t="shared" si="48"/>
        <v>44314</v>
      </c>
      <c r="D37" s="18">
        <f>VLOOKUP(C37,'Net_Schedule &amp; Net_Actual'!$A$1:$C$2107,2,0)</f>
        <v>10398.438</v>
      </c>
      <c r="E37" s="18">
        <f>VLOOKUP(C37,'Net_Schedule &amp; Net_Actual'!$A$1:$C$2107,3,0)</f>
        <v>10211.418</v>
      </c>
      <c r="F37" s="19">
        <f>[6]Summary!$C31</f>
        <v>31299.840000000062</v>
      </c>
      <c r="G37" s="19">
        <f t="shared" si="0"/>
        <v>5280.0000000000109</v>
      </c>
      <c r="H37" s="19">
        <f t="shared" si="1"/>
        <v>220.00000000000045</v>
      </c>
      <c r="I37" s="19">
        <f t="shared" si="2"/>
        <v>4590.6432000000095</v>
      </c>
      <c r="J37" s="19">
        <f>[6]Summary!$D31</f>
        <v>1228.4274999999998</v>
      </c>
      <c r="K37" s="52">
        <f t="shared" si="3"/>
        <v>1081.0161999999998</v>
      </c>
      <c r="M37" s="16">
        <v>28</v>
      </c>
      <c r="N37" s="17">
        <f t="shared" si="49"/>
        <v>44344</v>
      </c>
      <c r="O37" s="18">
        <f>VLOOKUP(N37,'Net_Schedule &amp; Net_Actual'!$A$1:$C$2107,2,0)</f>
        <v>30822.21</v>
      </c>
      <c r="P37" s="18">
        <f>VLOOKUP(N37,'Net_Schedule &amp; Net_Actual'!$A$1:$C$2107,3,0)</f>
        <v>30525.163</v>
      </c>
      <c r="Q37" s="19">
        <f>[6]Summary!$E31</f>
        <v>31299.840000000062</v>
      </c>
      <c r="R37" s="19">
        <f t="shared" si="4"/>
        <v>5280.0000000000109</v>
      </c>
      <c r="S37" s="19">
        <f t="shared" si="5"/>
        <v>220.00000000000045</v>
      </c>
      <c r="T37" s="19">
        <f t="shared" si="6"/>
        <v>4590.6432000000095</v>
      </c>
      <c r="U37" s="19">
        <f>[6]Summary!$F31</f>
        <v>4742.4000000000005</v>
      </c>
      <c r="V37" s="52">
        <f t="shared" si="7"/>
        <v>4173.3120000000008</v>
      </c>
      <c r="X37" s="16">
        <v>28</v>
      </c>
      <c r="Y37" s="17">
        <f t="shared" si="50"/>
        <v>44375</v>
      </c>
      <c r="Z37" s="18">
        <f>VLOOKUP(Y37,'Net_Schedule &amp; Net_Actual'!$A$1:$C$2107,2,0)</f>
        <v>30828</v>
      </c>
      <c r="AA37" s="18">
        <f>VLOOKUP(Y37,'Net_Schedule &amp; Net_Actual'!$A$1:$C$2107,3,0)</f>
        <v>30695.345000000001</v>
      </c>
      <c r="AB37" s="19">
        <f>[6]Summary!$G31</f>
        <v>31299.840000000062</v>
      </c>
      <c r="AC37" s="19">
        <f t="shared" si="8"/>
        <v>5280.0000000000109</v>
      </c>
      <c r="AD37" s="19">
        <f t="shared" si="9"/>
        <v>220.00000000000045</v>
      </c>
      <c r="AE37" s="19">
        <f t="shared" si="10"/>
        <v>4590.6432000000095</v>
      </c>
      <c r="AF37" s="19">
        <f>[6]Summary!$H31</f>
        <v>5137.9200000000073</v>
      </c>
      <c r="AG37" s="52">
        <f t="shared" si="11"/>
        <v>4521.3696000000064</v>
      </c>
      <c r="AI37" s="16">
        <v>28</v>
      </c>
      <c r="AJ37" s="17">
        <f t="shared" si="51"/>
        <v>44405</v>
      </c>
      <c r="AK37" s="18">
        <f>VLOOKUP(AJ37,'Net_Schedule &amp; Net_Actual'!$A$1:$C$2107,2,0)</f>
        <v>30816.48</v>
      </c>
      <c r="AL37" s="18">
        <f>VLOOKUP(AJ37,'Net_Schedule &amp; Net_Actual'!$A$1:$C$2107,3,0)</f>
        <v>30745.163</v>
      </c>
      <c r="AM37" s="19">
        <f>[6]Summary!$I31</f>
        <v>31299.840000000062</v>
      </c>
      <c r="AN37" s="19">
        <f t="shared" si="12"/>
        <v>5280.0000000000109</v>
      </c>
      <c r="AO37" s="19">
        <f t="shared" si="13"/>
        <v>220.00000000000045</v>
      </c>
      <c r="AP37" s="19">
        <f t="shared" si="14"/>
        <v>4590.6432000000095</v>
      </c>
      <c r="AQ37" s="19">
        <f>[6]Summary!$J31</f>
        <v>5136</v>
      </c>
      <c r="AR37" s="52">
        <f t="shared" si="15"/>
        <v>4519.68</v>
      </c>
      <c r="AT37" s="16">
        <v>28</v>
      </c>
      <c r="AU37" s="17">
        <f t="shared" si="52"/>
        <v>44436</v>
      </c>
      <c r="AV37" s="18">
        <f>VLOOKUP(AU37,'Net_Schedule &amp; Net_Actual'!$A$1:$C$2107,2,0)</f>
        <v>31296</v>
      </c>
      <c r="AW37" s="18">
        <f>VLOOKUP(AU37,'Net_Schedule &amp; Net_Actual'!$A$1:$C$2107,3,0)</f>
        <v>31241.891</v>
      </c>
      <c r="AX37" s="19">
        <f>[6]Summary!$K31</f>
        <v>31299.840000000062</v>
      </c>
      <c r="AY37" s="19">
        <f t="shared" si="16"/>
        <v>5280.0000000000109</v>
      </c>
      <c r="AZ37" s="19">
        <f t="shared" si="17"/>
        <v>220.00000000000045</v>
      </c>
      <c r="BA37" s="19">
        <f t="shared" si="18"/>
        <v>4590.6432000000095</v>
      </c>
      <c r="BB37" s="19">
        <f>[6]Summary!$L31</f>
        <v>5215.9200000000083</v>
      </c>
      <c r="BC37" s="52">
        <f t="shared" si="19"/>
        <v>4590.0096000000076</v>
      </c>
      <c r="BE37" s="16">
        <v>28</v>
      </c>
      <c r="BF37" s="17">
        <f t="shared" si="53"/>
        <v>44467</v>
      </c>
      <c r="BG37" s="18">
        <f>VLOOKUP(BF37,'Net_Schedule &amp; Net_Actual'!$A$1:$C$2107,2,0)</f>
        <v>24085.047999999999</v>
      </c>
      <c r="BH37" s="18">
        <f>VLOOKUP(BF37,'Net_Schedule &amp; Net_Actual'!$A$1:$C$2107,3,0)</f>
        <v>23896.508999999998</v>
      </c>
      <c r="BI37" s="19">
        <f>[6]Summary!$M31</f>
        <v>31299.840000000062</v>
      </c>
      <c r="BJ37" s="19">
        <f t="shared" si="20"/>
        <v>5280.0000000000109</v>
      </c>
      <c r="BK37" s="19">
        <f t="shared" si="21"/>
        <v>220.00000000000045</v>
      </c>
      <c r="BL37" s="19">
        <f t="shared" si="22"/>
        <v>4590.6432000000095</v>
      </c>
      <c r="BM37" s="19">
        <f>[6]Summary!$N31</f>
        <v>4286.1300000000065</v>
      </c>
      <c r="BN37" s="52">
        <f t="shared" si="23"/>
        <v>3771.7944000000057</v>
      </c>
      <c r="BP37" s="16">
        <v>28</v>
      </c>
      <c r="BQ37" s="17">
        <v>44470</v>
      </c>
      <c r="BR37" s="18">
        <f>VLOOKUP(BQ37,'Net_Schedule &amp; Net_Actual'!$A$1:$C$2107,2,0)</f>
        <v>22100.799999999999</v>
      </c>
      <c r="BS37" s="18">
        <f>VLOOKUP(BQ37,'Net_Schedule &amp; Net_Actual'!$A$1:$C$2107,3,0)</f>
        <v>21865.309000000001</v>
      </c>
      <c r="BT37" s="19">
        <f>[6]Summary!$O31</f>
        <v>31299.840000000062</v>
      </c>
      <c r="BU37" s="19">
        <f t="shared" si="24"/>
        <v>5280.0000000000109</v>
      </c>
      <c r="BV37" s="19">
        <f t="shared" si="25"/>
        <v>220.00000000000045</v>
      </c>
      <c r="BW37" s="19">
        <f t="shared" si="26"/>
        <v>4590.6432000000095</v>
      </c>
      <c r="BX37" s="19">
        <f>[6]Summary!$P31</f>
        <v>2893.4574999999991</v>
      </c>
      <c r="BY37" s="52">
        <f t="shared" si="27"/>
        <v>2546.2425999999991</v>
      </c>
      <c r="CA37" s="16">
        <v>28</v>
      </c>
      <c r="CB37" s="17">
        <f t="shared" si="54"/>
        <v>44528</v>
      </c>
      <c r="CC37" s="18">
        <f>VLOOKUP(CB37,'Net_Schedule &amp; Net_Actual'!$A$1:$C$2107,2,0)</f>
        <v>8886.35</v>
      </c>
      <c r="CD37" s="18">
        <f>VLOOKUP(CB37,'Net_Schedule &amp; Net_Actual'!$A$1:$C$2107,3,0)</f>
        <v>8580.4359999999997</v>
      </c>
      <c r="CE37" s="19">
        <f>[6]Summary!$Q31</f>
        <v>31299.840000000062</v>
      </c>
      <c r="CF37" s="19">
        <f t="shared" si="28"/>
        <v>5280.0000000000109</v>
      </c>
      <c r="CG37" s="19">
        <f t="shared" si="29"/>
        <v>220.00000000000045</v>
      </c>
      <c r="CH37" s="19">
        <f t="shared" si="30"/>
        <v>4590.6432000000095</v>
      </c>
      <c r="CI37" s="19">
        <f>[6]Summary!$R31</f>
        <v>1481.0149999999999</v>
      </c>
      <c r="CJ37" s="52">
        <f t="shared" si="31"/>
        <v>1303.2931999999998</v>
      </c>
      <c r="CL37" s="16">
        <v>28</v>
      </c>
      <c r="CM37" s="17">
        <f t="shared" si="55"/>
        <v>44558</v>
      </c>
      <c r="CN37" s="18">
        <f>VLOOKUP(CM37,'Net_Schedule &amp; Net_Actual'!$A$1:$C$2107,2,0)</f>
        <v>5677.7950000000001</v>
      </c>
      <c r="CO37" s="18">
        <f>VLOOKUP(CM37,'Net_Schedule &amp; Net_Actual'!$A$1:$C$2107,3,0)</f>
        <v>5580.8</v>
      </c>
      <c r="CP37" s="19">
        <f>[6]Summary!$S31</f>
        <v>31299.840000000062</v>
      </c>
      <c r="CQ37" s="19">
        <f t="shared" si="32"/>
        <v>5280.0000000000109</v>
      </c>
      <c r="CR37" s="19">
        <f t="shared" si="33"/>
        <v>220.00000000000045</v>
      </c>
      <c r="CS37" s="19">
        <f t="shared" si="34"/>
        <v>4590.6432000000095</v>
      </c>
      <c r="CT37" s="19">
        <f>[6]Summary!$T31</f>
        <v>1047.7049999999997</v>
      </c>
      <c r="CU37" s="52">
        <f t="shared" si="35"/>
        <v>921.98039999999969</v>
      </c>
      <c r="CW37" s="16">
        <v>28</v>
      </c>
      <c r="CX37" s="17">
        <f t="shared" si="56"/>
        <v>44589</v>
      </c>
      <c r="CY37" s="18">
        <f>VLOOKUP(CX37,'Net_Schedule &amp; Net_Actual'!$A$1:$C$2107,2,0)</f>
        <v>5182.75</v>
      </c>
      <c r="CZ37" s="18">
        <f>VLOOKUP(CX37,'Net_Schedule &amp; Net_Actual'!$A$1:$C$2107,3,0)</f>
        <v>5144.7269999999999</v>
      </c>
      <c r="DA37" s="19">
        <f>[6]Summary!$U31</f>
        <v>31299.840000000062</v>
      </c>
      <c r="DB37" s="19">
        <f t="shared" si="36"/>
        <v>5280.0000000000109</v>
      </c>
      <c r="DC37" s="19">
        <f t="shared" si="37"/>
        <v>220.00000000000045</v>
      </c>
      <c r="DD37" s="19">
        <f t="shared" si="38"/>
        <v>4590.6432000000095</v>
      </c>
      <c r="DE37" s="19">
        <f>[6]Summary!$V31</f>
        <v>863.78499999999985</v>
      </c>
      <c r="DF37" s="52">
        <f t="shared" si="39"/>
        <v>760.13079999999991</v>
      </c>
      <c r="DH37" s="16">
        <v>28</v>
      </c>
      <c r="DI37" s="17">
        <f t="shared" si="57"/>
        <v>44620</v>
      </c>
      <c r="DJ37" s="18">
        <f>VLOOKUP(DI37,'Net_Schedule &amp; Net_Actual'!$A$1:$C$2107,2,0)</f>
        <v>5146.75</v>
      </c>
      <c r="DK37" s="18">
        <f>VLOOKUP(DI37,'Net_Schedule &amp; Net_Actual'!$A$1:$C$2107,3,0)</f>
        <v>5052.9449999999997</v>
      </c>
      <c r="DL37" s="19">
        <f>[6]Summary!$W31</f>
        <v>31299.840000000062</v>
      </c>
      <c r="DM37" s="19">
        <f t="shared" si="40"/>
        <v>5280.0000000000109</v>
      </c>
      <c r="DN37" s="19">
        <f t="shared" si="41"/>
        <v>220.00000000000045</v>
      </c>
      <c r="DO37" s="19">
        <f t="shared" si="42"/>
        <v>4590.6432000000095</v>
      </c>
      <c r="DP37" s="19">
        <f>[6]Summary!$X31</f>
        <v>857.81750000000045</v>
      </c>
      <c r="DQ37" s="52">
        <f t="shared" si="43"/>
        <v>754.87940000000037</v>
      </c>
      <c r="DS37" s="16">
        <v>28</v>
      </c>
      <c r="DT37" s="17">
        <f t="shared" si="58"/>
        <v>44648</v>
      </c>
      <c r="DU37" s="18">
        <f>VLOOKUP(DT37,'Net_Schedule &amp; Net_Actual'!$A$1:$C$2107,2,0)</f>
        <v>9440.5949999999993</v>
      </c>
      <c r="DV37" s="18">
        <f>VLOOKUP(DT37,'Net_Schedule &amp; Net_Actual'!$A$1:$C$2107,3,0)</f>
        <v>9477.7450000000008</v>
      </c>
      <c r="DW37" s="19">
        <f>[6]Summary!$Y31</f>
        <v>31299.840000000062</v>
      </c>
      <c r="DX37" s="19">
        <f t="shared" si="44"/>
        <v>5280.0000000000109</v>
      </c>
      <c r="DY37" s="19">
        <f t="shared" si="45"/>
        <v>220.00000000000045</v>
      </c>
      <c r="DZ37" s="19">
        <f t="shared" si="46"/>
        <v>4590.6432000000095</v>
      </c>
      <c r="EA37" s="19">
        <f>[6]Summary!$Z31</f>
        <v>1706.6700000000014</v>
      </c>
      <c r="EB37" s="52">
        <f t="shared" si="47"/>
        <v>1501.8696000000014</v>
      </c>
    </row>
    <row r="38" spans="2:132" s="15" customFormat="1" ht="15.95" customHeight="1" x14ac:dyDescent="0.2">
      <c r="B38" s="16">
        <v>29</v>
      </c>
      <c r="C38" s="17">
        <f t="shared" si="48"/>
        <v>44315</v>
      </c>
      <c r="D38" s="18">
        <f>VLOOKUP(C38,'Net_Schedule &amp; Net_Actual'!$A$1:$C$2107,2,0)</f>
        <v>10481.75</v>
      </c>
      <c r="E38" s="18">
        <f>VLOOKUP(C38,'Net_Schedule &amp; Net_Actual'!$A$1:$C$2107,3,0)</f>
        <v>10237.673000000001</v>
      </c>
      <c r="F38" s="19">
        <f>[6]Summary!$C32</f>
        <v>31299.840000000062</v>
      </c>
      <c r="G38" s="19">
        <f t="shared" si="0"/>
        <v>5280.0000000000109</v>
      </c>
      <c r="H38" s="19">
        <f t="shared" si="1"/>
        <v>220.00000000000045</v>
      </c>
      <c r="I38" s="19">
        <f t="shared" si="2"/>
        <v>4590.6432000000095</v>
      </c>
      <c r="J38" s="19">
        <f>[6]Summary!$D32</f>
        <v>1605.5600000000006</v>
      </c>
      <c r="K38" s="52">
        <f t="shared" si="3"/>
        <v>1412.8928000000005</v>
      </c>
      <c r="M38" s="16">
        <v>29</v>
      </c>
      <c r="N38" s="17">
        <f t="shared" si="49"/>
        <v>44345</v>
      </c>
      <c r="O38" s="18">
        <f>VLOOKUP(N38,'Net_Schedule &amp; Net_Actual'!$A$1:$C$2107,2,0)</f>
        <v>30830.39</v>
      </c>
      <c r="P38" s="18">
        <f>VLOOKUP(N38,'Net_Schedule &amp; Net_Actual'!$A$1:$C$2107,3,0)</f>
        <v>30491.708999999999</v>
      </c>
      <c r="Q38" s="19">
        <f>[6]Summary!$E32</f>
        <v>31299.840000000062</v>
      </c>
      <c r="R38" s="19">
        <f t="shared" si="4"/>
        <v>5280.0000000000109</v>
      </c>
      <c r="S38" s="19">
        <f t="shared" si="5"/>
        <v>220.00000000000045</v>
      </c>
      <c r="T38" s="19">
        <f t="shared" si="6"/>
        <v>4590.6432000000095</v>
      </c>
      <c r="U38" s="19">
        <f>[6]Summary!$F32</f>
        <v>4742.4000000000005</v>
      </c>
      <c r="V38" s="52">
        <f t="shared" si="7"/>
        <v>4173.3120000000008</v>
      </c>
      <c r="X38" s="16">
        <v>29</v>
      </c>
      <c r="Y38" s="17">
        <f t="shared" si="50"/>
        <v>44376</v>
      </c>
      <c r="Z38" s="18">
        <f>VLOOKUP(Y38,'Net_Schedule &amp; Net_Actual'!$A$1:$C$2107,2,0)</f>
        <v>30566.865000000002</v>
      </c>
      <c r="AA38" s="18">
        <f>VLOOKUP(Y38,'Net_Schedule &amp; Net_Actual'!$A$1:$C$2107,3,0)</f>
        <v>30357.526999999998</v>
      </c>
      <c r="AB38" s="19">
        <f>[6]Summary!$G32</f>
        <v>31299.840000000062</v>
      </c>
      <c r="AC38" s="19">
        <f t="shared" si="8"/>
        <v>5280.0000000000109</v>
      </c>
      <c r="AD38" s="19">
        <f t="shared" si="9"/>
        <v>220.00000000000045</v>
      </c>
      <c r="AE38" s="19">
        <f t="shared" si="10"/>
        <v>4590.6432000000095</v>
      </c>
      <c r="AF38" s="19">
        <f>[6]Summary!$H32</f>
        <v>5136.6300000000083</v>
      </c>
      <c r="AG38" s="52">
        <f t="shared" si="11"/>
        <v>4520.2344000000076</v>
      </c>
      <c r="AI38" s="16">
        <v>29</v>
      </c>
      <c r="AJ38" s="17">
        <f t="shared" si="51"/>
        <v>44406</v>
      </c>
      <c r="AK38" s="18">
        <f>VLOOKUP(AJ38,'Net_Schedule &amp; Net_Actual'!$A$1:$C$2107,2,0)</f>
        <v>30813.279999999999</v>
      </c>
      <c r="AL38" s="18">
        <f>VLOOKUP(AJ38,'Net_Schedule &amp; Net_Actual'!$A$1:$C$2107,3,0)</f>
        <v>30722.254000000001</v>
      </c>
      <c r="AM38" s="19">
        <f>[6]Summary!$I32</f>
        <v>31299.840000000062</v>
      </c>
      <c r="AN38" s="19">
        <f t="shared" si="12"/>
        <v>5280.0000000000109</v>
      </c>
      <c r="AO38" s="19">
        <f t="shared" si="13"/>
        <v>220.00000000000045</v>
      </c>
      <c r="AP38" s="19">
        <f t="shared" si="14"/>
        <v>4590.6432000000095</v>
      </c>
      <c r="AQ38" s="19">
        <f>[6]Summary!$J32</f>
        <v>5135.4799999999959</v>
      </c>
      <c r="AR38" s="52">
        <f t="shared" si="15"/>
        <v>4519.222399999996</v>
      </c>
      <c r="AT38" s="16">
        <v>29</v>
      </c>
      <c r="AU38" s="17">
        <f t="shared" si="52"/>
        <v>44437</v>
      </c>
      <c r="AV38" s="18">
        <f>VLOOKUP(AU38,'Net_Schedule &amp; Net_Actual'!$A$1:$C$2107,2,0)</f>
        <v>31296</v>
      </c>
      <c r="AW38" s="18">
        <f>VLOOKUP(AU38,'Net_Schedule &amp; Net_Actual'!$A$1:$C$2107,3,0)</f>
        <v>31080.653999999999</v>
      </c>
      <c r="AX38" s="19">
        <f>[6]Summary!$K32</f>
        <v>31299.840000000062</v>
      </c>
      <c r="AY38" s="19">
        <f t="shared" si="16"/>
        <v>5280.0000000000109</v>
      </c>
      <c r="AZ38" s="19">
        <f t="shared" si="17"/>
        <v>220.00000000000045</v>
      </c>
      <c r="BA38" s="19">
        <f t="shared" si="18"/>
        <v>4590.6432000000095</v>
      </c>
      <c r="BB38" s="19">
        <f>[6]Summary!$L32</f>
        <v>5215.9200000000083</v>
      </c>
      <c r="BC38" s="52">
        <f t="shared" si="19"/>
        <v>4590.0096000000076</v>
      </c>
      <c r="BE38" s="16">
        <v>29</v>
      </c>
      <c r="BF38" s="17">
        <f t="shared" si="53"/>
        <v>44468</v>
      </c>
      <c r="BG38" s="18">
        <f>VLOOKUP(BF38,'Net_Schedule &amp; Net_Actual'!$A$1:$C$2107,2,0)</f>
        <v>23672.098000000002</v>
      </c>
      <c r="BH38" s="18">
        <f>VLOOKUP(BF38,'Net_Schedule &amp; Net_Actual'!$A$1:$C$2107,3,0)</f>
        <v>23478.472000000002</v>
      </c>
      <c r="BI38" s="19">
        <f>[6]Summary!$M32</f>
        <v>31299.840000000062</v>
      </c>
      <c r="BJ38" s="19">
        <f t="shared" si="20"/>
        <v>5280.0000000000109</v>
      </c>
      <c r="BK38" s="19">
        <f t="shared" si="21"/>
        <v>220.00000000000045</v>
      </c>
      <c r="BL38" s="19">
        <f t="shared" si="22"/>
        <v>4590.6432000000095</v>
      </c>
      <c r="BM38" s="19">
        <f>[6]Summary!$N32</f>
        <v>3945.4300000000085</v>
      </c>
      <c r="BN38" s="52">
        <f t="shared" si="23"/>
        <v>3471.9784000000077</v>
      </c>
      <c r="BP38" s="16">
        <v>29</v>
      </c>
      <c r="BQ38" s="17">
        <v>44470</v>
      </c>
      <c r="BR38" s="18">
        <f>VLOOKUP(BQ38,'Net_Schedule &amp; Net_Actual'!$A$1:$C$2107,2,0)</f>
        <v>22100.799999999999</v>
      </c>
      <c r="BS38" s="18">
        <f>VLOOKUP(BQ38,'Net_Schedule &amp; Net_Actual'!$A$1:$C$2107,3,0)</f>
        <v>21865.309000000001</v>
      </c>
      <c r="BT38" s="19">
        <f>[6]Summary!$O32</f>
        <v>31299.840000000062</v>
      </c>
      <c r="BU38" s="19">
        <f t="shared" si="24"/>
        <v>5280.0000000000109</v>
      </c>
      <c r="BV38" s="19">
        <f t="shared" si="25"/>
        <v>220.00000000000045</v>
      </c>
      <c r="BW38" s="19">
        <f t="shared" si="26"/>
        <v>4590.6432000000095</v>
      </c>
      <c r="BX38" s="19">
        <f>[6]Summary!$P32</f>
        <v>2824.7924999999996</v>
      </c>
      <c r="BY38" s="52">
        <f t="shared" si="27"/>
        <v>2485.8173999999995</v>
      </c>
      <c r="CA38" s="16">
        <v>29</v>
      </c>
      <c r="CB38" s="17">
        <f t="shared" si="54"/>
        <v>44529</v>
      </c>
      <c r="CC38" s="18">
        <f>VLOOKUP(CB38,'Net_Schedule &amp; Net_Actual'!$A$1:$C$2107,2,0)</f>
        <v>9105.4220000000005</v>
      </c>
      <c r="CD38" s="18">
        <f>VLOOKUP(CB38,'Net_Schedule &amp; Net_Actual'!$A$1:$C$2107,3,0)</f>
        <v>8908.9449999999997</v>
      </c>
      <c r="CE38" s="19">
        <f>[6]Summary!$Q32</f>
        <v>31299.840000000062</v>
      </c>
      <c r="CF38" s="19">
        <f t="shared" si="28"/>
        <v>5280.0000000000109</v>
      </c>
      <c r="CG38" s="19">
        <f t="shared" si="29"/>
        <v>220.00000000000045</v>
      </c>
      <c r="CH38" s="19">
        <f t="shared" si="30"/>
        <v>4590.6432000000095</v>
      </c>
      <c r="CI38" s="19">
        <f>[6]Summary!$R32</f>
        <v>1532.5124999999998</v>
      </c>
      <c r="CJ38" s="52">
        <f t="shared" si="31"/>
        <v>1348.6109999999999</v>
      </c>
      <c r="CL38" s="16">
        <v>29</v>
      </c>
      <c r="CM38" s="17">
        <f t="shared" si="55"/>
        <v>44559</v>
      </c>
      <c r="CN38" s="18">
        <f>VLOOKUP(CM38,'Net_Schedule &amp; Net_Actual'!$A$1:$C$2107,2,0)</f>
        <v>6543.2950000000001</v>
      </c>
      <c r="CO38" s="18">
        <f>VLOOKUP(CM38,'Net_Schedule &amp; Net_Actual'!$A$1:$C$2107,3,0)</f>
        <v>6479.7820000000002</v>
      </c>
      <c r="CP38" s="19">
        <f>[6]Summary!$S32</f>
        <v>31299.840000000062</v>
      </c>
      <c r="CQ38" s="19">
        <f t="shared" si="32"/>
        <v>5280.0000000000109</v>
      </c>
      <c r="CR38" s="19">
        <f t="shared" si="33"/>
        <v>220.00000000000045</v>
      </c>
      <c r="CS38" s="19">
        <f t="shared" si="34"/>
        <v>4590.6432000000095</v>
      </c>
      <c r="CT38" s="19">
        <f>[6]Summary!$T32</f>
        <v>1092.6674999999996</v>
      </c>
      <c r="CU38" s="52">
        <f t="shared" si="35"/>
        <v>961.54739999999958</v>
      </c>
      <c r="CW38" s="16">
        <v>29</v>
      </c>
      <c r="CX38" s="17">
        <f t="shared" si="56"/>
        <v>44590</v>
      </c>
      <c r="CY38" s="18">
        <f>VLOOKUP(CX38,'Net_Schedule &amp; Net_Actual'!$A$1:$C$2107,2,0)</f>
        <v>5396.75</v>
      </c>
      <c r="CZ38" s="18">
        <f>VLOOKUP(CX38,'Net_Schedule &amp; Net_Actual'!$A$1:$C$2107,3,0)</f>
        <v>5269.4539999999997</v>
      </c>
      <c r="DA38" s="19">
        <f>[6]Summary!$U32</f>
        <v>31299.840000000062</v>
      </c>
      <c r="DB38" s="19">
        <f t="shared" si="36"/>
        <v>5280.0000000000109</v>
      </c>
      <c r="DC38" s="19">
        <f t="shared" si="37"/>
        <v>220.00000000000045</v>
      </c>
      <c r="DD38" s="19">
        <f t="shared" si="38"/>
        <v>4590.6432000000095</v>
      </c>
      <c r="DE38" s="19">
        <f>[6]Summary!$V32</f>
        <v>899.44999999999982</v>
      </c>
      <c r="DF38" s="52">
        <f t="shared" si="39"/>
        <v>791.51599999999985</v>
      </c>
      <c r="DH38" s="16"/>
      <c r="DI38" s="17"/>
      <c r="DJ38" s="18"/>
      <c r="DK38" s="18"/>
      <c r="DL38" s="19"/>
      <c r="DM38" s="19">
        <f t="shared" si="40"/>
        <v>0</v>
      </c>
      <c r="DN38" s="19">
        <f t="shared" si="41"/>
        <v>0</v>
      </c>
      <c r="DO38" s="19">
        <f t="shared" si="42"/>
        <v>0</v>
      </c>
      <c r="DP38" s="19"/>
      <c r="DQ38" s="52">
        <f t="shared" si="43"/>
        <v>0</v>
      </c>
      <c r="DS38" s="16">
        <v>29</v>
      </c>
      <c r="DT38" s="17">
        <f t="shared" si="58"/>
        <v>44649</v>
      </c>
      <c r="DU38" s="18">
        <f>VLOOKUP(DT38,'Net_Schedule &amp; Net_Actual'!$A$1:$C$2107,2,0)</f>
        <v>9724.9500000000007</v>
      </c>
      <c r="DV38" s="18">
        <f>VLOOKUP(DT38,'Net_Schedule &amp; Net_Actual'!$A$1:$C$2107,3,0)</f>
        <v>9743.8539999999994</v>
      </c>
      <c r="DW38" s="19">
        <f>[6]Summary!$Y32</f>
        <v>31299.840000000062</v>
      </c>
      <c r="DX38" s="19">
        <f t="shared" si="44"/>
        <v>5280.0000000000109</v>
      </c>
      <c r="DY38" s="19">
        <f t="shared" si="45"/>
        <v>220.00000000000045</v>
      </c>
      <c r="DZ38" s="19">
        <f t="shared" si="46"/>
        <v>4590.6432000000095</v>
      </c>
      <c r="EA38" s="19">
        <f>[6]Summary!$Z32</f>
        <v>1706.6700000000014</v>
      </c>
      <c r="EB38" s="52">
        <f t="shared" si="47"/>
        <v>1501.8696000000014</v>
      </c>
    </row>
    <row r="39" spans="2:132" s="15" customFormat="1" ht="15.95" customHeight="1" x14ac:dyDescent="0.2">
      <c r="B39" s="16">
        <v>30</v>
      </c>
      <c r="C39" s="17">
        <f t="shared" si="48"/>
        <v>44316</v>
      </c>
      <c r="D39" s="18">
        <f>VLOOKUP(C39,'Net_Schedule &amp; Net_Actual'!$A$1:$C$2107,2,0)</f>
        <v>9963.75</v>
      </c>
      <c r="E39" s="18">
        <f>VLOOKUP(C39,'Net_Schedule &amp; Net_Actual'!$A$1:$C$2107,3,0)</f>
        <v>9654.0360000000001</v>
      </c>
      <c r="F39" s="19">
        <f>[6]Summary!$C33</f>
        <v>31299.840000000062</v>
      </c>
      <c r="G39" s="19">
        <f t="shared" si="0"/>
        <v>5280.0000000000109</v>
      </c>
      <c r="H39" s="19">
        <f t="shared" si="1"/>
        <v>220.00000000000045</v>
      </c>
      <c r="I39" s="19">
        <f t="shared" si="2"/>
        <v>4590.6432000000095</v>
      </c>
      <c r="J39" s="19">
        <f>[6]Summary!$D33</f>
        <v>1660.8174999999992</v>
      </c>
      <c r="K39" s="52">
        <f t="shared" si="3"/>
        <v>1461.5193999999992</v>
      </c>
      <c r="M39" s="16">
        <v>30</v>
      </c>
      <c r="N39" s="17">
        <f t="shared" si="49"/>
        <v>44346</v>
      </c>
      <c r="O39" s="18">
        <f>VLOOKUP(N39,'Net_Schedule &amp; Net_Actual'!$A$1:$C$2107,2,0)</f>
        <v>30827.997499999998</v>
      </c>
      <c r="P39" s="18">
        <f>VLOOKUP(N39,'Net_Schedule &amp; Net_Actual'!$A$1:$C$2107,3,0)</f>
        <v>30370.690999999999</v>
      </c>
      <c r="Q39" s="19">
        <f>[6]Summary!$E33</f>
        <v>31299.840000000062</v>
      </c>
      <c r="R39" s="19">
        <f t="shared" si="4"/>
        <v>5280.0000000000109</v>
      </c>
      <c r="S39" s="19">
        <f t="shared" si="5"/>
        <v>220.00000000000045</v>
      </c>
      <c r="T39" s="19">
        <f t="shared" si="6"/>
        <v>4590.6432000000095</v>
      </c>
      <c r="U39" s="19">
        <f>[6]Summary!$F33</f>
        <v>5137.9200000000073</v>
      </c>
      <c r="V39" s="52">
        <f t="shared" si="7"/>
        <v>4521.3696000000064</v>
      </c>
      <c r="X39" s="16">
        <v>30</v>
      </c>
      <c r="Y39" s="17">
        <f t="shared" si="50"/>
        <v>44377</v>
      </c>
      <c r="Z39" s="18">
        <f>VLOOKUP(Y39,'Net_Schedule &amp; Net_Actual'!$A$1:$C$2107,2,0)</f>
        <v>30258.12</v>
      </c>
      <c r="AA39" s="18">
        <f>VLOOKUP(Y39,'Net_Schedule &amp; Net_Actual'!$A$1:$C$2107,3,0)</f>
        <v>29754.690999999999</v>
      </c>
      <c r="AB39" s="19">
        <f>[6]Summary!$G33</f>
        <v>31299.840000000062</v>
      </c>
      <c r="AC39" s="19">
        <f t="shared" si="8"/>
        <v>5280.0000000000109</v>
      </c>
      <c r="AD39" s="19">
        <f t="shared" si="9"/>
        <v>220.00000000000045</v>
      </c>
      <c r="AE39" s="19">
        <f t="shared" si="10"/>
        <v>4590.6432000000095</v>
      </c>
      <c r="AF39" s="19">
        <f>[6]Summary!$H33</f>
        <v>5136.6300000000083</v>
      </c>
      <c r="AG39" s="52">
        <f t="shared" si="11"/>
        <v>4520.2344000000076</v>
      </c>
      <c r="AI39" s="16">
        <v>30</v>
      </c>
      <c r="AJ39" s="17">
        <f t="shared" si="51"/>
        <v>44407</v>
      </c>
      <c r="AK39" s="18">
        <f>VLOOKUP(AJ39,'Net_Schedule &amp; Net_Actual'!$A$1:$C$2107,2,0)</f>
        <v>30821.279999999999</v>
      </c>
      <c r="AL39" s="18">
        <f>VLOOKUP(AJ39,'Net_Schedule &amp; Net_Actual'!$A$1:$C$2107,3,0)</f>
        <v>30705.163</v>
      </c>
      <c r="AM39" s="19">
        <f>[6]Summary!$I33</f>
        <v>31299.840000000062</v>
      </c>
      <c r="AN39" s="19">
        <f t="shared" si="12"/>
        <v>5280.0000000000109</v>
      </c>
      <c r="AO39" s="19">
        <f t="shared" si="13"/>
        <v>220.00000000000045</v>
      </c>
      <c r="AP39" s="19">
        <f t="shared" si="14"/>
        <v>4590.6432000000095</v>
      </c>
      <c r="AQ39" s="19">
        <f>[6]Summary!$J33</f>
        <v>5136.9600000000119</v>
      </c>
      <c r="AR39" s="52">
        <f t="shared" si="15"/>
        <v>4520.5248000000101</v>
      </c>
      <c r="AT39" s="16">
        <v>30</v>
      </c>
      <c r="AU39" s="17">
        <f t="shared" si="52"/>
        <v>44438</v>
      </c>
      <c r="AV39" s="18">
        <f>VLOOKUP(AU39,'Net_Schedule &amp; Net_Actual'!$A$1:$C$2107,2,0)</f>
        <v>31296</v>
      </c>
      <c r="AW39" s="18">
        <f>VLOOKUP(AU39,'Net_Schedule &amp; Net_Actual'!$A$1:$C$2107,3,0)</f>
        <v>31195.708999999999</v>
      </c>
      <c r="AX39" s="19">
        <f>[6]Summary!$K33</f>
        <v>31299.840000000062</v>
      </c>
      <c r="AY39" s="19">
        <f t="shared" si="16"/>
        <v>5280.0000000000109</v>
      </c>
      <c r="AZ39" s="19">
        <f t="shared" si="17"/>
        <v>220.00000000000045</v>
      </c>
      <c r="BA39" s="19">
        <f t="shared" si="18"/>
        <v>4590.6432000000095</v>
      </c>
      <c r="BB39" s="19">
        <f>[6]Summary!$L33</f>
        <v>5215.9200000000083</v>
      </c>
      <c r="BC39" s="52">
        <f t="shared" si="19"/>
        <v>4590.0096000000076</v>
      </c>
      <c r="BE39" s="16">
        <v>30</v>
      </c>
      <c r="BF39" s="17">
        <f t="shared" si="53"/>
        <v>44469</v>
      </c>
      <c r="BG39" s="18">
        <f>VLOOKUP(BF39,'Net_Schedule &amp; Net_Actual'!$A$1:$C$2107,2,0)</f>
        <v>23276.1</v>
      </c>
      <c r="BH39" s="18">
        <f>VLOOKUP(BF39,'Net_Schedule &amp; Net_Actual'!$A$1:$C$2107,3,0)</f>
        <v>23183.054</v>
      </c>
      <c r="BI39" s="19">
        <f>[6]Summary!$M33</f>
        <v>31299.840000000062</v>
      </c>
      <c r="BJ39" s="19">
        <f t="shared" si="20"/>
        <v>5280.0000000000109</v>
      </c>
      <c r="BK39" s="19">
        <f t="shared" si="21"/>
        <v>220.00000000000045</v>
      </c>
      <c r="BL39" s="19">
        <f t="shared" si="22"/>
        <v>4590.6432000000095</v>
      </c>
      <c r="BM39" s="19">
        <f>[6]Summary!$N33</f>
        <v>3879.430000000008</v>
      </c>
      <c r="BN39" s="52">
        <f t="shared" si="23"/>
        <v>3413.8984000000069</v>
      </c>
      <c r="BP39" s="16">
        <v>30</v>
      </c>
      <c r="BQ39" s="17">
        <v>44470</v>
      </c>
      <c r="BR39" s="18">
        <f>VLOOKUP(BQ39,'Net_Schedule &amp; Net_Actual'!$A$1:$C$2107,2,0)</f>
        <v>22100.799999999999</v>
      </c>
      <c r="BS39" s="18">
        <f>VLOOKUP(BQ39,'Net_Schedule &amp; Net_Actual'!$A$1:$C$2107,3,0)</f>
        <v>21865.309000000001</v>
      </c>
      <c r="BT39" s="19">
        <f>[6]Summary!$O33</f>
        <v>31299.840000000062</v>
      </c>
      <c r="BU39" s="19">
        <f t="shared" si="24"/>
        <v>5280.0000000000109</v>
      </c>
      <c r="BV39" s="19">
        <f t="shared" si="25"/>
        <v>220.00000000000045</v>
      </c>
      <c r="BW39" s="19">
        <f t="shared" si="26"/>
        <v>4590.6432000000095</v>
      </c>
      <c r="BX39" s="19">
        <f>[6]Summary!$P33</f>
        <v>2712.78</v>
      </c>
      <c r="BY39" s="52">
        <f t="shared" si="27"/>
        <v>2387.2464</v>
      </c>
      <c r="CA39" s="16">
        <v>30</v>
      </c>
      <c r="CB39" s="17">
        <f t="shared" si="54"/>
        <v>44530</v>
      </c>
      <c r="CC39" s="18">
        <f>VLOOKUP(CB39,'Net_Schedule &amp; Net_Actual'!$A$1:$C$2107,2,0)</f>
        <v>9745.65</v>
      </c>
      <c r="CD39" s="18">
        <f>VLOOKUP(CB39,'Net_Schedule &amp; Net_Actual'!$A$1:$C$2107,3,0)</f>
        <v>9673.6730000000007</v>
      </c>
      <c r="CE39" s="19">
        <f>[6]Summary!$Q33</f>
        <v>31299.840000000062</v>
      </c>
      <c r="CF39" s="19">
        <f t="shared" si="28"/>
        <v>5280.0000000000109</v>
      </c>
      <c r="CG39" s="19">
        <f t="shared" si="29"/>
        <v>220.00000000000045</v>
      </c>
      <c r="CH39" s="19">
        <f t="shared" si="30"/>
        <v>4590.6432000000095</v>
      </c>
      <c r="CI39" s="19">
        <f>[6]Summary!$R33</f>
        <v>1622.7625</v>
      </c>
      <c r="CJ39" s="52">
        <f t="shared" si="31"/>
        <v>1428.0309999999999</v>
      </c>
      <c r="CL39" s="16">
        <v>30</v>
      </c>
      <c r="CM39" s="17">
        <f t="shared" si="55"/>
        <v>44560</v>
      </c>
      <c r="CN39" s="18">
        <f>VLOOKUP(CM39,'Net_Schedule &amp; Net_Actual'!$A$1:$C$2107,2,0)</f>
        <v>6633.2349999999997</v>
      </c>
      <c r="CO39" s="18">
        <f>VLOOKUP(CM39,'Net_Schedule &amp; Net_Actual'!$A$1:$C$2107,3,0)</f>
        <v>6492.509</v>
      </c>
      <c r="CP39" s="19">
        <f>[6]Summary!$S33</f>
        <v>31299.840000000062</v>
      </c>
      <c r="CQ39" s="19">
        <f t="shared" si="32"/>
        <v>5280.0000000000109</v>
      </c>
      <c r="CR39" s="19">
        <f t="shared" si="33"/>
        <v>220.00000000000045</v>
      </c>
      <c r="CS39" s="19">
        <f t="shared" si="34"/>
        <v>4590.6432000000095</v>
      </c>
      <c r="CT39" s="19">
        <f>[6]Summary!$T33</f>
        <v>1162.5774999999996</v>
      </c>
      <c r="CU39" s="52">
        <f t="shared" si="35"/>
        <v>1023.0681999999997</v>
      </c>
      <c r="CW39" s="16">
        <v>30</v>
      </c>
      <c r="CX39" s="17">
        <f t="shared" si="56"/>
        <v>44591</v>
      </c>
      <c r="CY39" s="18">
        <f>VLOOKUP(CX39,'Net_Schedule &amp; Net_Actual'!$A$1:$C$2107,2,0)</f>
        <v>5421.5</v>
      </c>
      <c r="CZ39" s="18">
        <f>VLOOKUP(CX39,'Net_Schedule &amp; Net_Actual'!$A$1:$C$2107,3,0)</f>
        <v>5374.1090000000004</v>
      </c>
      <c r="DA39" s="19">
        <f>[6]Summary!$U33</f>
        <v>31299.840000000062</v>
      </c>
      <c r="DB39" s="19">
        <f t="shared" si="36"/>
        <v>5280.0000000000109</v>
      </c>
      <c r="DC39" s="19">
        <f t="shared" si="37"/>
        <v>220.00000000000045</v>
      </c>
      <c r="DD39" s="19">
        <f t="shared" si="38"/>
        <v>4590.6432000000095</v>
      </c>
      <c r="DE39" s="19">
        <f>[6]Summary!$V33</f>
        <v>903.57749999999987</v>
      </c>
      <c r="DF39" s="52">
        <f t="shared" si="39"/>
        <v>795.14819999999986</v>
      </c>
      <c r="DH39" s="16"/>
      <c r="DI39" s="17"/>
      <c r="DJ39" s="18"/>
      <c r="DK39" s="18"/>
      <c r="DL39" s="19"/>
      <c r="DM39" s="19">
        <f t="shared" si="40"/>
        <v>0</v>
      </c>
      <c r="DN39" s="19">
        <f t="shared" si="41"/>
        <v>0</v>
      </c>
      <c r="DO39" s="19">
        <f t="shared" si="42"/>
        <v>0</v>
      </c>
      <c r="DP39" s="19"/>
      <c r="DQ39" s="52">
        <f t="shared" si="43"/>
        <v>0</v>
      </c>
      <c r="DS39" s="16">
        <v>30</v>
      </c>
      <c r="DT39" s="17">
        <f t="shared" si="58"/>
        <v>44650</v>
      </c>
      <c r="DU39" s="18">
        <f>VLOOKUP(DT39,'Net_Schedule &amp; Net_Actual'!$A$1:$C$2107,2,0)</f>
        <v>12632.9</v>
      </c>
      <c r="DV39" s="18">
        <f>VLOOKUP(DT39,'Net_Schedule &amp; Net_Actual'!$A$1:$C$2107,3,0)</f>
        <v>12675.418</v>
      </c>
      <c r="DW39" s="19">
        <f>[6]Summary!$Y33</f>
        <v>31299.840000000062</v>
      </c>
      <c r="DX39" s="19">
        <f t="shared" si="44"/>
        <v>5280.0000000000109</v>
      </c>
      <c r="DY39" s="19">
        <f t="shared" si="45"/>
        <v>220.00000000000045</v>
      </c>
      <c r="DZ39" s="19">
        <f t="shared" si="46"/>
        <v>4590.6432000000095</v>
      </c>
      <c r="EA39" s="19">
        <f>[6]Summary!$Z33</f>
        <v>1706.6700000000014</v>
      </c>
      <c r="EB39" s="52">
        <f t="shared" si="47"/>
        <v>1501.8696000000014</v>
      </c>
    </row>
    <row r="40" spans="2:132" s="15" customFormat="1" ht="15.95" customHeight="1" x14ac:dyDescent="0.2">
      <c r="B40" s="16"/>
      <c r="C40" s="17"/>
      <c r="D40" s="18"/>
      <c r="E40" s="18"/>
      <c r="F40" s="19"/>
      <c r="G40" s="19">
        <f t="shared" si="0"/>
        <v>0</v>
      </c>
      <c r="H40" s="19">
        <f t="shared" si="1"/>
        <v>0</v>
      </c>
      <c r="I40" s="19">
        <f t="shared" si="2"/>
        <v>0</v>
      </c>
      <c r="J40" s="19"/>
      <c r="K40" s="52">
        <f t="shared" si="3"/>
        <v>0</v>
      </c>
      <c r="M40" s="16">
        <v>31</v>
      </c>
      <c r="N40" s="17">
        <f t="shared" si="49"/>
        <v>44347</v>
      </c>
      <c r="O40" s="18">
        <f>VLOOKUP(N40,'Net_Schedule &amp; Net_Actual'!$A$1:$C$2107,2,0)</f>
        <v>30790.899999999998</v>
      </c>
      <c r="P40" s="18">
        <f>VLOOKUP(N40,'Net_Schedule &amp; Net_Actual'!$A$1:$C$2107,3,0)</f>
        <v>30495.853999999999</v>
      </c>
      <c r="Q40" s="19">
        <f>[6]Summary!$E34</f>
        <v>31299.840000000062</v>
      </c>
      <c r="R40" s="19">
        <f t="shared" si="4"/>
        <v>5280.0000000000109</v>
      </c>
      <c r="S40" s="19">
        <f t="shared" si="5"/>
        <v>220.00000000000045</v>
      </c>
      <c r="T40" s="19">
        <f t="shared" si="6"/>
        <v>4590.6432000000095</v>
      </c>
      <c r="U40" s="19">
        <f>[6]Summary!$F34</f>
        <v>4742.8800000000037</v>
      </c>
      <c r="V40" s="52">
        <f t="shared" si="7"/>
        <v>4173.734400000003</v>
      </c>
      <c r="X40" s="16"/>
      <c r="Y40" s="17"/>
      <c r="Z40" s="18"/>
      <c r="AA40" s="18"/>
      <c r="AB40" s="19"/>
      <c r="AC40" s="19">
        <f t="shared" si="8"/>
        <v>0</v>
      </c>
      <c r="AD40" s="19">
        <f t="shared" si="9"/>
        <v>0</v>
      </c>
      <c r="AE40" s="19">
        <f t="shared" si="10"/>
        <v>0</v>
      </c>
      <c r="AF40" s="19"/>
      <c r="AG40" s="52">
        <f t="shared" si="11"/>
        <v>0</v>
      </c>
      <c r="AI40" s="16">
        <v>31</v>
      </c>
      <c r="AJ40" s="17">
        <f t="shared" si="51"/>
        <v>44408</v>
      </c>
      <c r="AK40" s="18">
        <f>VLOOKUP(AJ40,'Net_Schedule &amp; Net_Actual'!$A$1:$C$2107,2,0)</f>
        <v>30820.99</v>
      </c>
      <c r="AL40" s="18">
        <f>VLOOKUP(AJ40,'Net_Schedule &amp; Net_Actual'!$A$1:$C$2107,3,0)</f>
        <v>30723.418000000001</v>
      </c>
      <c r="AM40" s="19">
        <f>[6]Summary!$I34</f>
        <v>31299.840000000062</v>
      </c>
      <c r="AN40" s="19">
        <f t="shared" si="12"/>
        <v>5280.0000000000109</v>
      </c>
      <c r="AO40" s="19">
        <f t="shared" si="13"/>
        <v>220.00000000000045</v>
      </c>
      <c r="AP40" s="19">
        <f t="shared" si="14"/>
        <v>4590.6432000000095</v>
      </c>
      <c r="AQ40" s="19">
        <f>[6]Summary!$J34</f>
        <v>5136.9600000000119</v>
      </c>
      <c r="AR40" s="52">
        <f t="shared" si="15"/>
        <v>4520.5248000000101</v>
      </c>
      <c r="AT40" s="16">
        <v>31</v>
      </c>
      <c r="AU40" s="17">
        <f t="shared" si="52"/>
        <v>44439</v>
      </c>
      <c r="AV40" s="18">
        <f>VLOOKUP(AU40,'Net_Schedule &amp; Net_Actual'!$A$1:$C$2107,2,0)</f>
        <v>31295.562999999998</v>
      </c>
      <c r="AW40" s="18">
        <f>VLOOKUP(AU40,'Net_Schedule &amp; Net_Actual'!$A$1:$C$2107,3,0)</f>
        <v>31058.617999999999</v>
      </c>
      <c r="AX40" s="19">
        <f>[6]Summary!$K34</f>
        <v>31299.840000000062</v>
      </c>
      <c r="AY40" s="19">
        <f t="shared" si="16"/>
        <v>5280.0000000000109</v>
      </c>
      <c r="AZ40" s="19">
        <f t="shared" si="17"/>
        <v>220.00000000000045</v>
      </c>
      <c r="BA40" s="19">
        <f t="shared" si="18"/>
        <v>4590.6432000000095</v>
      </c>
      <c r="BB40" s="19">
        <f>[6]Summary!$L34</f>
        <v>5215.9200000000083</v>
      </c>
      <c r="BC40" s="52">
        <f t="shared" si="19"/>
        <v>4590.0096000000076</v>
      </c>
      <c r="BE40" s="16"/>
      <c r="BF40" s="17"/>
      <c r="BG40" s="18"/>
      <c r="BH40" s="18"/>
      <c r="BI40" s="19"/>
      <c r="BJ40" s="19">
        <f t="shared" si="20"/>
        <v>0</v>
      </c>
      <c r="BK40" s="19">
        <f t="shared" si="21"/>
        <v>0</v>
      </c>
      <c r="BL40" s="19">
        <f t="shared" si="22"/>
        <v>0</v>
      </c>
      <c r="BM40" s="19"/>
      <c r="BN40" s="52">
        <f t="shared" si="23"/>
        <v>0</v>
      </c>
      <c r="BP40" s="16">
        <v>31</v>
      </c>
      <c r="BQ40" s="17">
        <v>44470</v>
      </c>
      <c r="BR40" s="18">
        <f>VLOOKUP(BQ40,'Net_Schedule &amp; Net_Actual'!$A$1:$C$2107,2,0)</f>
        <v>22100.799999999999</v>
      </c>
      <c r="BS40" s="18">
        <f>VLOOKUP(BQ40,'Net_Schedule &amp; Net_Actual'!$A$1:$C$2107,3,0)</f>
        <v>21865.309000000001</v>
      </c>
      <c r="BT40" s="19">
        <f>[6]Summary!$O34</f>
        <v>31299.840000000062</v>
      </c>
      <c r="BU40" s="19">
        <f t="shared" si="24"/>
        <v>5280.0000000000109</v>
      </c>
      <c r="BV40" s="19">
        <f t="shared" si="25"/>
        <v>220.00000000000045</v>
      </c>
      <c r="BW40" s="19">
        <f t="shared" si="26"/>
        <v>4590.6432000000095</v>
      </c>
      <c r="BX40" s="19">
        <f>[6]Summary!$P34</f>
        <v>2750.2249999999999</v>
      </c>
      <c r="BY40" s="52">
        <f t="shared" si="27"/>
        <v>2420.1979999999999</v>
      </c>
      <c r="CA40" s="16"/>
      <c r="CB40" s="17"/>
      <c r="CC40" s="18"/>
      <c r="CD40" s="18"/>
      <c r="CE40" s="19"/>
      <c r="CF40" s="19">
        <f t="shared" si="28"/>
        <v>0</v>
      </c>
      <c r="CG40" s="19">
        <f t="shared" si="29"/>
        <v>0</v>
      </c>
      <c r="CH40" s="19">
        <f t="shared" si="30"/>
        <v>0</v>
      </c>
      <c r="CI40" s="19"/>
      <c r="CJ40" s="52">
        <f t="shared" si="31"/>
        <v>0</v>
      </c>
      <c r="CL40" s="16">
        <v>31</v>
      </c>
      <c r="CM40" s="17">
        <f t="shared" si="55"/>
        <v>44561</v>
      </c>
      <c r="CN40" s="18">
        <f>VLOOKUP(CM40,'Net_Schedule &amp; Net_Actual'!$A$1:$C$2107,2,0)</f>
        <v>7327.518</v>
      </c>
      <c r="CO40" s="18">
        <f>VLOOKUP(CM40,'Net_Schedule &amp; Net_Actual'!$A$1:$C$2107,3,0)</f>
        <v>7247.0540000000001</v>
      </c>
      <c r="CP40" s="19">
        <f>[6]Summary!$S34</f>
        <v>31299.840000000062</v>
      </c>
      <c r="CQ40" s="19">
        <f t="shared" si="32"/>
        <v>5280.0000000000109</v>
      </c>
      <c r="CR40" s="19">
        <f t="shared" si="33"/>
        <v>220.00000000000045</v>
      </c>
      <c r="CS40" s="19">
        <f t="shared" si="34"/>
        <v>4590.6432000000095</v>
      </c>
      <c r="CT40" s="19">
        <f>[6]Summary!$T34</f>
        <v>1223.5649999999998</v>
      </c>
      <c r="CU40" s="52">
        <f t="shared" si="35"/>
        <v>1076.7371999999998</v>
      </c>
      <c r="CW40" s="16">
        <v>31</v>
      </c>
      <c r="CX40" s="17">
        <f t="shared" si="56"/>
        <v>44592</v>
      </c>
      <c r="CY40" s="18">
        <f>VLOOKUP(CX40,'Net_Schedule &amp; Net_Actual'!$A$1:$C$2107,2,0)</f>
        <v>5325.5</v>
      </c>
      <c r="CZ40" s="18">
        <f>VLOOKUP(CX40,'Net_Schedule &amp; Net_Actual'!$A$1:$C$2107,3,0)</f>
        <v>5350.1819999999998</v>
      </c>
      <c r="DA40" s="19">
        <f>[6]Summary!$U34</f>
        <v>31299.840000000062</v>
      </c>
      <c r="DB40" s="19">
        <f t="shared" si="36"/>
        <v>5280.0000000000109</v>
      </c>
      <c r="DC40" s="19">
        <f t="shared" si="37"/>
        <v>220.00000000000045</v>
      </c>
      <c r="DD40" s="19">
        <f t="shared" si="38"/>
        <v>4590.6432000000095</v>
      </c>
      <c r="DE40" s="19">
        <f>[6]Summary!$V34</f>
        <v>887.57749999999999</v>
      </c>
      <c r="DF40" s="52">
        <f t="shared" si="39"/>
        <v>781.06820000000005</v>
      </c>
      <c r="DH40" s="16"/>
      <c r="DI40" s="17"/>
      <c r="DJ40" s="18"/>
      <c r="DK40" s="18"/>
      <c r="DL40" s="19"/>
      <c r="DM40" s="19">
        <f t="shared" si="40"/>
        <v>0</v>
      </c>
      <c r="DN40" s="19">
        <f t="shared" si="41"/>
        <v>0</v>
      </c>
      <c r="DO40" s="19">
        <f t="shared" si="42"/>
        <v>0</v>
      </c>
      <c r="DP40" s="19"/>
      <c r="DQ40" s="52">
        <f t="shared" si="43"/>
        <v>0</v>
      </c>
      <c r="DS40" s="16">
        <v>31</v>
      </c>
      <c r="DT40" s="17">
        <f t="shared" si="58"/>
        <v>44651</v>
      </c>
      <c r="DU40" s="18">
        <f>VLOOKUP(DT40,'Net_Schedule &amp; Net_Actual'!$A$1:$C$2107,2,0)</f>
        <v>13206</v>
      </c>
      <c r="DV40" s="18">
        <f>VLOOKUP(DT40,'Net_Schedule &amp; Net_Actual'!$A$1:$C$2107,3,0)</f>
        <v>13265.236000000001</v>
      </c>
      <c r="DW40" s="19">
        <f>[6]Summary!$Y34</f>
        <v>31299.840000000062</v>
      </c>
      <c r="DX40" s="19">
        <f t="shared" si="44"/>
        <v>5280.0000000000109</v>
      </c>
      <c r="DY40" s="19">
        <f t="shared" si="45"/>
        <v>220.00000000000045</v>
      </c>
      <c r="DZ40" s="19">
        <f t="shared" si="46"/>
        <v>4590.6432000000095</v>
      </c>
      <c r="EA40" s="19">
        <f>[6]Summary!$Z34</f>
        <v>1706.6700000000014</v>
      </c>
      <c r="EB40" s="52">
        <f t="shared" si="47"/>
        <v>1501.8696000000014</v>
      </c>
    </row>
    <row r="41" spans="2:132" s="15" customFormat="1" ht="15.95" customHeight="1" x14ac:dyDescent="0.2">
      <c r="B41" s="45" t="s">
        <v>3</v>
      </c>
      <c r="C41" s="45"/>
      <c r="D41" s="46">
        <f>SUM(D10:D40)</f>
        <v>276595.10700000002</v>
      </c>
      <c r="E41" s="46">
        <f>SUM(E10:E40)</f>
        <v>270017.23100000003</v>
      </c>
      <c r="F41" s="47">
        <f>SUM(F10:F40)</f>
        <v>938995.20000000228</v>
      </c>
      <c r="G41" s="47">
        <f>SUM(G10:G40)</f>
        <v>158400.00000000032</v>
      </c>
      <c r="H41" s="47"/>
      <c r="I41" s="47">
        <f>SUM(I10:I40)</f>
        <v>137719.29600000023</v>
      </c>
      <c r="J41" s="47">
        <f>SUM(J10:J40)</f>
        <v>38126.659999999989</v>
      </c>
      <c r="K41" s="47">
        <f>SUM(K10:K40)</f>
        <v>33551.460799999993</v>
      </c>
      <c r="M41" s="45" t="s">
        <v>3</v>
      </c>
      <c r="N41" s="45"/>
      <c r="O41" s="46">
        <f>SUM(O10:O40)</f>
        <v>570244.72500000009</v>
      </c>
      <c r="P41" s="46">
        <f>SUM(P10:P40)</f>
        <v>565249.66700000002</v>
      </c>
      <c r="Q41" s="47">
        <f>SUM(Q10:Q40)</f>
        <v>970295.04000000237</v>
      </c>
      <c r="R41" s="47">
        <f>SUM(R10:R40)</f>
        <v>163680.00000000032</v>
      </c>
      <c r="S41" s="47"/>
      <c r="T41" s="47">
        <f>SUM(T10:T40)</f>
        <v>142309.93920000026</v>
      </c>
      <c r="U41" s="47">
        <f>SUM(U10:U40)</f>
        <v>84616.390000000043</v>
      </c>
      <c r="V41" s="47">
        <f>SUM(V10:V40)</f>
        <v>74462.423200000048</v>
      </c>
      <c r="X41" s="45" t="s">
        <v>3</v>
      </c>
      <c r="Y41" s="45"/>
      <c r="Z41" s="46">
        <f>SUM(Z10:Z40)</f>
        <v>912430.42500000016</v>
      </c>
      <c r="AA41" s="46">
        <f>SUM(AA10:AA40)</f>
        <v>904350.5639999999</v>
      </c>
      <c r="AB41" s="47">
        <f>SUM(AB10:AB40)</f>
        <v>938995.20000000228</v>
      </c>
      <c r="AC41" s="47">
        <f>SUM(AC10:AC40)</f>
        <v>158400.00000000032</v>
      </c>
      <c r="AD41" s="47"/>
      <c r="AE41" s="47">
        <f>SUM(AE10:AE40)</f>
        <v>137719.29600000023</v>
      </c>
      <c r="AF41" s="47">
        <f>SUM(AF10:AF40)</f>
        <v>153597.17500000025</v>
      </c>
      <c r="AG41" s="47">
        <f>SUM(AG10:AG40)</f>
        <v>135165.51400000017</v>
      </c>
      <c r="AI41" s="45" t="s">
        <v>3</v>
      </c>
      <c r="AJ41" s="45"/>
      <c r="AK41" s="46">
        <f>SUM(AK10:AK40)</f>
        <v>941864.91900000023</v>
      </c>
      <c r="AL41" s="46">
        <f>SUM(AL10:AL40)</f>
        <v>937512.24599999993</v>
      </c>
      <c r="AM41" s="47">
        <f>SUM(AM10:AM40)</f>
        <v>970295.04000000237</v>
      </c>
      <c r="AN41" s="47">
        <f>SUM(AN10:AN40)</f>
        <v>163680.00000000032</v>
      </c>
      <c r="AO41" s="47"/>
      <c r="AP41" s="47">
        <f>SUM(AP10:AP40)</f>
        <v>142309.93920000026</v>
      </c>
      <c r="AQ41" s="47">
        <f>SUM(AQ10:AQ40)</f>
        <v>156974.58500000014</v>
      </c>
      <c r="AR41" s="47">
        <f>SUM(AR10:AR40)</f>
        <v>138137.63480000012</v>
      </c>
      <c r="AT41" s="45" t="s">
        <v>3</v>
      </c>
      <c r="AU41" s="45"/>
      <c r="AV41" s="46">
        <f>SUM(AV10:AV40)</f>
        <v>944072.58200000005</v>
      </c>
      <c r="AW41" s="46">
        <f>SUM(AW10:AW40)</f>
        <v>939824.13300000015</v>
      </c>
      <c r="AX41" s="47">
        <f>SUM(AX10:AX40)</f>
        <v>970295.04000000237</v>
      </c>
      <c r="AY41" s="47">
        <f>SUM(AY10:AY40)</f>
        <v>163680.00000000032</v>
      </c>
      <c r="AZ41" s="47"/>
      <c r="BA41" s="47">
        <f>SUM(BA10:BA40)</f>
        <v>142309.93920000026</v>
      </c>
      <c r="BB41" s="47">
        <f>SUM(BB10:BB40)</f>
        <v>157388.62250000026</v>
      </c>
      <c r="BC41" s="47">
        <f>SUM(BC10:BC40)</f>
        <v>138501.98780000015</v>
      </c>
      <c r="BE41" s="45" t="s">
        <v>3</v>
      </c>
      <c r="BF41" s="45"/>
      <c r="BG41" s="46">
        <f>SUM(BG10:BG40)</f>
        <v>880881.69400000002</v>
      </c>
      <c r="BH41" s="46">
        <f>SUM(BH10:BH40)</f>
        <v>874749.30099999998</v>
      </c>
      <c r="BI41" s="47">
        <f>SUM(BI10:BI40)</f>
        <v>938995.20000000228</v>
      </c>
      <c r="BJ41" s="47">
        <f>SUM(BJ10:BJ40)</f>
        <v>158400.00000000032</v>
      </c>
      <c r="BK41" s="47"/>
      <c r="BL41" s="47">
        <f>SUM(BL10:BL40)</f>
        <v>137719.29600000023</v>
      </c>
      <c r="BM41" s="47">
        <f>SUM(BM10:BM40)</f>
        <v>147387.61500000025</v>
      </c>
      <c r="BN41" s="47">
        <f>SUM(BN10:BN40)</f>
        <v>129701.10120000015</v>
      </c>
      <c r="BP41" s="45" t="s">
        <v>3</v>
      </c>
      <c r="BQ41" s="45"/>
      <c r="BR41" s="46">
        <f>SUM(BR10:BR40)</f>
        <v>685124.80000000016</v>
      </c>
      <c r="BS41" s="46">
        <f>SUM(BS10:BS40)</f>
        <v>677824.57900000014</v>
      </c>
      <c r="BT41" s="47">
        <f>SUM(BT10:BT40)</f>
        <v>970295.04000000237</v>
      </c>
      <c r="BU41" s="47">
        <f>SUM(BU10:BU40)</f>
        <v>163680.00000000032</v>
      </c>
      <c r="BV41" s="47"/>
      <c r="BW41" s="47">
        <f>SUM(BW10:BW40)</f>
        <v>142309.93920000026</v>
      </c>
      <c r="BX41" s="47">
        <f>SUM(BX10:BX40)</f>
        <v>102828.23249999997</v>
      </c>
      <c r="BY41" s="47">
        <f>SUM(BY10:BY40)</f>
        <v>90488.84460000004</v>
      </c>
      <c r="CA41" s="45" t="s">
        <v>3</v>
      </c>
      <c r="CB41" s="45"/>
      <c r="CC41" s="46">
        <f>SUM(CC10:CC40)</f>
        <v>347968.10100000002</v>
      </c>
      <c r="CD41" s="46">
        <f>SUM(CD10:CD40)</f>
        <v>340730.17599999998</v>
      </c>
      <c r="CE41" s="47">
        <f>SUM(CE10:CE40)</f>
        <v>938995.20000000228</v>
      </c>
      <c r="CF41" s="47">
        <f>SUM(CF10:CF40)</f>
        <v>158400.00000000032</v>
      </c>
      <c r="CG41" s="47"/>
      <c r="CH41" s="47">
        <f>SUM(CH10:CH40)</f>
        <v>137719.29600000023</v>
      </c>
      <c r="CI41" s="47">
        <f>SUM(CI10:CI40)</f>
        <v>58121.579999999994</v>
      </c>
      <c r="CJ41" s="47">
        <f>SUM(CJ10:CJ40)</f>
        <v>51146.99040000001</v>
      </c>
      <c r="CL41" s="45" t="s">
        <v>3</v>
      </c>
      <c r="CM41" s="45"/>
      <c r="CN41" s="46">
        <f>SUM(CN10:CN40)</f>
        <v>235037.70000000007</v>
      </c>
      <c r="CO41" s="46">
        <f>SUM(CO10:CO40)</f>
        <v>231946.10499999998</v>
      </c>
      <c r="CP41" s="47">
        <f>SUM(CP10:CP40)</f>
        <v>970295.04000000237</v>
      </c>
      <c r="CQ41" s="47">
        <f>SUM(CQ10:CQ40)</f>
        <v>163680.00000000032</v>
      </c>
      <c r="CR41" s="47"/>
      <c r="CS41" s="47">
        <f>SUM(CS10:CS40)</f>
        <v>142309.93920000026</v>
      </c>
      <c r="CT41" s="47">
        <f>SUM(CT10:CT40)</f>
        <v>39583.380000000005</v>
      </c>
      <c r="CU41" s="47">
        <f>SUM(CU10:CU40)</f>
        <v>34833.374400000001</v>
      </c>
      <c r="CW41" s="45" t="s">
        <v>3</v>
      </c>
      <c r="CX41" s="45"/>
      <c r="CY41" s="46">
        <f>SUM(CY10:CY40)</f>
        <v>177137.31199999998</v>
      </c>
      <c r="CZ41" s="46">
        <f>SUM(CZ10:CZ40)</f>
        <v>175522.32300000003</v>
      </c>
      <c r="DA41" s="47">
        <f>SUM(DA10:DA40)</f>
        <v>970295.04000000237</v>
      </c>
      <c r="DB41" s="47">
        <f>SUM(DB10:DB40)</f>
        <v>163680.00000000032</v>
      </c>
      <c r="DC41" s="47"/>
      <c r="DD41" s="47">
        <f>SUM(DD10:DD40)</f>
        <v>142309.93920000026</v>
      </c>
      <c r="DE41" s="47">
        <f>SUM(DE10:DE40)</f>
        <v>29503.064999999999</v>
      </c>
      <c r="DF41" s="47">
        <f>SUM(DF10:DF40)</f>
        <v>25962.697199999995</v>
      </c>
      <c r="DH41" s="45" t="s">
        <v>3</v>
      </c>
      <c r="DI41" s="45"/>
      <c r="DJ41" s="46">
        <f>SUM(DJ10:DJ40)</f>
        <v>139867.666</v>
      </c>
      <c r="DK41" s="46">
        <f>SUM(DK10:DK40)</f>
        <v>138975.997</v>
      </c>
      <c r="DL41" s="47">
        <f>SUM(DL10:DL40)</f>
        <v>876395.52000000211</v>
      </c>
      <c r="DM41" s="47">
        <f>SUM(DM10:DM40)</f>
        <v>147840.00000000032</v>
      </c>
      <c r="DN41" s="47"/>
      <c r="DO41" s="47">
        <f>SUM(DO10:DO40)</f>
        <v>128538.00960000019</v>
      </c>
      <c r="DP41" s="47">
        <f>SUM(DP10:DP40)</f>
        <v>23323.575000000008</v>
      </c>
      <c r="DQ41" s="47">
        <f>SUM(DQ10:DQ40)</f>
        <v>20524.746000000006</v>
      </c>
      <c r="DS41" s="45" t="s">
        <v>3</v>
      </c>
      <c r="DT41" s="45"/>
      <c r="DU41" s="46">
        <f>SUM(DU10:DU40)</f>
        <v>268375.76</v>
      </c>
      <c r="DV41" s="46">
        <f>SUM(DV10:DV40)</f>
        <v>267314.75900000002</v>
      </c>
      <c r="DW41" s="47">
        <f>SUM(DW10:DW40)</f>
        <v>970295.04000000237</v>
      </c>
      <c r="DX41" s="47">
        <f>SUM(DX10:DX40)</f>
        <v>163680.00000000032</v>
      </c>
      <c r="DY41" s="47"/>
      <c r="DZ41" s="47">
        <f>SUM(DZ10:DZ40)</f>
        <v>142309.93920000026</v>
      </c>
      <c r="EA41" s="47">
        <f>SUM(EA10:EA40)</f>
        <v>42829.310000000019</v>
      </c>
      <c r="EB41" s="47">
        <f>SUM(EB10:EB40)</f>
        <v>37689.792800000017</v>
      </c>
    </row>
    <row r="42" spans="2:132" s="15" customFormat="1" ht="13.5" thickBot="1" x14ac:dyDescent="0.25">
      <c r="B42" s="22" t="s">
        <v>11</v>
      </c>
      <c r="M42" s="22" t="s">
        <v>11</v>
      </c>
      <c r="X42" s="22" t="s">
        <v>11</v>
      </c>
      <c r="AI42" s="22" t="s">
        <v>11</v>
      </c>
      <c r="AT42" s="22" t="s">
        <v>11</v>
      </c>
      <c r="BE42" s="22" t="s">
        <v>11</v>
      </c>
      <c r="BO42" s="22"/>
      <c r="BP42" s="22" t="s">
        <v>11</v>
      </c>
      <c r="CA42" s="22" t="s">
        <v>11</v>
      </c>
      <c r="CL42" s="22" t="s">
        <v>11</v>
      </c>
      <c r="CW42" s="22" t="s">
        <v>11</v>
      </c>
      <c r="DH42" s="22" t="s">
        <v>11</v>
      </c>
      <c r="DS42" s="22" t="s">
        <v>11</v>
      </c>
    </row>
    <row r="43" spans="2:132" s="15" customFormat="1" ht="15.95" customHeight="1" thickBot="1" x14ac:dyDescent="0.25">
      <c r="B43" s="22" t="s">
        <v>10</v>
      </c>
      <c r="F43" s="22"/>
      <c r="M43" s="22" t="s">
        <v>10</v>
      </c>
      <c r="Q43" s="22"/>
      <c r="X43" s="22" t="s">
        <v>10</v>
      </c>
      <c r="AB43" s="22"/>
      <c r="AI43" s="22" t="s">
        <v>10</v>
      </c>
      <c r="AM43" s="22"/>
      <c r="AS43" s="23"/>
      <c r="AT43" s="22" t="s">
        <v>10</v>
      </c>
      <c r="AX43" s="22"/>
      <c r="BE43" s="22" t="s">
        <v>10</v>
      </c>
      <c r="BI43" s="22"/>
      <c r="BO43" s="22"/>
      <c r="BP43" s="22" t="s">
        <v>10</v>
      </c>
      <c r="BT43" s="22"/>
      <c r="CA43" s="22" t="s">
        <v>10</v>
      </c>
      <c r="CE43" s="22"/>
      <c r="CL43" s="22" t="s">
        <v>10</v>
      </c>
      <c r="CP43" s="22"/>
      <c r="CW43" s="22" t="s">
        <v>10</v>
      </c>
      <c r="DA43" s="22"/>
      <c r="DH43" s="22" t="s">
        <v>10</v>
      </c>
      <c r="DL43" s="22"/>
      <c r="DS43" s="22" t="s">
        <v>10</v>
      </c>
      <c r="DW43" s="22"/>
    </row>
    <row r="46" spans="2:132" s="15" customFormat="1" x14ac:dyDescent="0.2">
      <c r="F46" s="51"/>
      <c r="G46" s="51"/>
      <c r="H46" s="51"/>
      <c r="I46" s="51"/>
      <c r="J46" s="51"/>
    </row>
    <row r="47" spans="2:132" s="15" customFormat="1" x14ac:dyDescent="0.2">
      <c r="F47" s="5"/>
      <c r="G47" s="5"/>
      <c r="H47" s="5"/>
      <c r="I47" s="5"/>
      <c r="J47" s="5"/>
    </row>
  </sheetData>
  <mergeCells count="24">
    <mergeCell ref="CL3:CU3"/>
    <mergeCell ref="CW3:DF3"/>
    <mergeCell ref="DH3:DQ3"/>
    <mergeCell ref="DS3:EB3"/>
    <mergeCell ref="B5:K5"/>
    <mergeCell ref="M5:V5"/>
    <mergeCell ref="X5:AG5"/>
    <mergeCell ref="AI5:AR5"/>
    <mergeCell ref="AT5:BC5"/>
    <mergeCell ref="BE5:BN5"/>
    <mergeCell ref="BP5:BY5"/>
    <mergeCell ref="CA5:CJ5"/>
    <mergeCell ref="CL5:CU5"/>
    <mergeCell ref="CW5:DF5"/>
    <mergeCell ref="DH5:DQ5"/>
    <mergeCell ref="DS5:EB5"/>
    <mergeCell ref="BE3:BN3"/>
    <mergeCell ref="BP3:BY3"/>
    <mergeCell ref="CA3:CJ3"/>
    <mergeCell ref="B3:K3"/>
    <mergeCell ref="M3:V3"/>
    <mergeCell ref="X3:AG3"/>
    <mergeCell ref="AI3:AR3"/>
    <mergeCell ref="AT3:B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1" manualBreakCount="11">
    <brk id="11" min="2" max="42" man="1"/>
    <brk id="22" min="2" max="42" man="1"/>
    <brk id="33" min="2" max="42" man="1"/>
    <brk id="44" min="2" max="42" man="1"/>
    <brk id="55" min="2" max="42" man="1"/>
    <brk id="66" min="2" max="42" man="1"/>
    <brk id="77" min="2" max="42" man="1"/>
    <brk id="88" min="2" max="42" man="1"/>
    <brk id="99" min="2" max="42" man="1"/>
    <brk id="110" min="2" max="42" man="1"/>
    <brk id="121" min="2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N45"/>
  <sheetViews>
    <sheetView showGridLines="0" tabSelected="1" view="pageBreakPreview" zoomScaleNormal="100" zoomScaleSheetLayoutView="100" workbookViewId="0">
      <selection activeCell="BS1" sqref="A1:XFD1048576"/>
    </sheetView>
  </sheetViews>
  <sheetFormatPr defaultColWidth="8.7109375" defaultRowHeight="12.75" x14ac:dyDescent="0.2"/>
  <cols>
    <col min="1" max="1" width="2" style="15" customWidth="1"/>
    <col min="2" max="2" width="6.42578125" style="15" customWidth="1"/>
    <col min="3" max="9" width="16.85546875" style="15" customWidth="1"/>
    <col min="10" max="10" width="16.85546875" style="15" hidden="1" customWidth="1"/>
    <col min="11" max="11" width="16.85546875" style="15" customWidth="1"/>
    <col min="12" max="12" width="2" style="15" customWidth="1"/>
    <col min="13" max="13" width="6.42578125" style="15" customWidth="1"/>
    <col min="14" max="20" width="16.85546875" style="15" customWidth="1"/>
    <col min="21" max="21" width="16.85546875" style="15" hidden="1" customWidth="1"/>
    <col min="22" max="22" width="16.85546875" style="15" customWidth="1"/>
    <col min="23" max="23" width="2" style="15" customWidth="1"/>
    <col min="24" max="24" width="6.42578125" style="15" customWidth="1"/>
    <col min="25" max="31" width="16.85546875" style="15" customWidth="1"/>
    <col min="32" max="32" width="16.85546875" style="15" hidden="1" customWidth="1"/>
    <col min="33" max="33" width="16.85546875" style="15" customWidth="1"/>
    <col min="34" max="34" width="2" style="15" customWidth="1"/>
    <col min="35" max="35" width="6.42578125" style="15" customWidth="1"/>
    <col min="36" max="42" width="16.85546875" style="15" customWidth="1"/>
    <col min="43" max="43" width="16.85546875" style="15" hidden="1" customWidth="1"/>
    <col min="44" max="44" width="16.85546875" style="15" customWidth="1"/>
    <col min="45" max="45" width="2" style="15" customWidth="1"/>
    <col min="46" max="46" width="6.42578125" style="15" customWidth="1"/>
    <col min="47" max="53" width="16.85546875" style="15" customWidth="1"/>
    <col min="54" max="54" width="16.85546875" style="15" hidden="1" customWidth="1"/>
    <col min="55" max="55" width="16.85546875" style="15" customWidth="1"/>
    <col min="56" max="56" width="2" style="15" customWidth="1"/>
    <col min="57" max="57" width="6.42578125" style="15" customWidth="1"/>
    <col min="58" max="64" width="16.85546875" style="15" customWidth="1"/>
    <col min="65" max="65" width="16.85546875" style="15" hidden="1" customWidth="1"/>
    <col min="66" max="66" width="16.85546875" style="15" customWidth="1"/>
    <col min="67" max="67" width="2" style="15" customWidth="1"/>
    <col min="68" max="68" width="6.42578125" style="15" customWidth="1"/>
    <col min="69" max="75" width="16.85546875" style="15" customWidth="1"/>
    <col min="76" max="76" width="16.85546875" style="15" hidden="1" customWidth="1"/>
    <col min="77" max="77" width="16.85546875" style="15" customWidth="1"/>
    <col min="78" max="78" width="2" style="15" customWidth="1"/>
    <col min="79" max="79" width="6.42578125" style="15" customWidth="1"/>
    <col min="80" max="86" width="16.85546875" style="15" customWidth="1"/>
    <col min="87" max="87" width="16.85546875" style="15" hidden="1" customWidth="1"/>
    <col min="88" max="88" width="16.85546875" style="15" customWidth="1"/>
    <col min="89" max="16384" width="8.7109375" style="15"/>
  </cols>
  <sheetData>
    <row r="3" spans="2:88" s="15" customFormat="1" ht="18.95" customHeight="1" x14ac:dyDescent="0.2">
      <c r="B3" s="24" t="s">
        <v>4</v>
      </c>
      <c r="C3" s="25"/>
      <c r="D3" s="25"/>
      <c r="E3" s="25"/>
      <c r="F3" s="25"/>
      <c r="G3" s="25"/>
      <c r="H3" s="25"/>
      <c r="I3" s="25"/>
      <c r="J3" s="25"/>
      <c r="K3" s="26"/>
      <c r="M3" s="24" t="s">
        <v>4</v>
      </c>
      <c r="N3" s="25"/>
      <c r="O3" s="25"/>
      <c r="P3" s="25"/>
      <c r="Q3" s="25"/>
      <c r="R3" s="25"/>
      <c r="S3" s="25"/>
      <c r="T3" s="25"/>
      <c r="U3" s="25"/>
      <c r="V3" s="26"/>
      <c r="X3" s="24" t="s">
        <v>4</v>
      </c>
      <c r="Y3" s="25"/>
      <c r="Z3" s="25"/>
      <c r="AA3" s="25"/>
      <c r="AB3" s="25"/>
      <c r="AC3" s="25"/>
      <c r="AD3" s="25"/>
      <c r="AE3" s="25"/>
      <c r="AF3" s="25"/>
      <c r="AG3" s="26"/>
      <c r="AI3" s="24" t="s">
        <v>4</v>
      </c>
      <c r="AJ3" s="25"/>
      <c r="AK3" s="25"/>
      <c r="AL3" s="25"/>
      <c r="AM3" s="25"/>
      <c r="AN3" s="25"/>
      <c r="AO3" s="25"/>
      <c r="AP3" s="25"/>
      <c r="AQ3" s="25"/>
      <c r="AR3" s="26"/>
      <c r="AT3" s="24" t="s">
        <v>4</v>
      </c>
      <c r="AU3" s="25"/>
      <c r="AV3" s="25"/>
      <c r="AW3" s="25"/>
      <c r="AX3" s="25"/>
      <c r="AY3" s="25"/>
      <c r="AZ3" s="25"/>
      <c r="BA3" s="25"/>
      <c r="BB3" s="25"/>
      <c r="BC3" s="26"/>
      <c r="BE3" s="24" t="s">
        <v>4</v>
      </c>
      <c r="BF3" s="25"/>
      <c r="BG3" s="25"/>
      <c r="BH3" s="25"/>
      <c r="BI3" s="25"/>
      <c r="BJ3" s="25"/>
      <c r="BK3" s="25"/>
      <c r="BL3" s="25"/>
      <c r="BM3" s="25"/>
      <c r="BN3" s="26"/>
      <c r="BP3" s="24" t="s">
        <v>4</v>
      </c>
      <c r="BQ3" s="25"/>
      <c r="BR3" s="25"/>
      <c r="BS3" s="25"/>
      <c r="BT3" s="25"/>
      <c r="BU3" s="25"/>
      <c r="BV3" s="25"/>
      <c r="BW3" s="25"/>
      <c r="BX3" s="25"/>
      <c r="BY3" s="26"/>
      <c r="CA3" s="24" t="s">
        <v>4</v>
      </c>
      <c r="CB3" s="25"/>
      <c r="CC3" s="25"/>
      <c r="CD3" s="25"/>
      <c r="CE3" s="25"/>
      <c r="CF3" s="25"/>
      <c r="CG3" s="25"/>
      <c r="CH3" s="25"/>
      <c r="CI3" s="25"/>
      <c r="CJ3" s="26"/>
    </row>
    <row r="4" spans="2:88" s="15" customFormat="1" x14ac:dyDescent="0.2">
      <c r="B4" s="27"/>
      <c r="C4" s="28"/>
      <c r="D4" s="28"/>
      <c r="E4" s="28"/>
      <c r="F4" s="28"/>
      <c r="G4" s="28"/>
      <c r="H4" s="28"/>
      <c r="I4" s="28"/>
      <c r="J4" s="28"/>
      <c r="K4" s="29"/>
      <c r="M4" s="27"/>
      <c r="N4" s="28"/>
      <c r="O4" s="28"/>
      <c r="P4" s="28"/>
      <c r="Q4" s="28"/>
      <c r="R4" s="28"/>
      <c r="S4" s="28"/>
      <c r="T4" s="28"/>
      <c r="U4" s="28"/>
      <c r="V4" s="29"/>
      <c r="X4" s="27"/>
      <c r="Y4" s="28"/>
      <c r="Z4" s="28"/>
      <c r="AA4" s="28"/>
      <c r="AB4" s="28"/>
      <c r="AC4" s="28"/>
      <c r="AD4" s="28"/>
      <c r="AE4" s="28"/>
      <c r="AF4" s="28"/>
      <c r="AG4" s="29"/>
      <c r="AI4" s="27"/>
      <c r="AJ4" s="28"/>
      <c r="AK4" s="28"/>
      <c r="AL4" s="28"/>
      <c r="AM4" s="28"/>
      <c r="AN4" s="28"/>
      <c r="AO4" s="28"/>
      <c r="AP4" s="28"/>
      <c r="AQ4" s="28"/>
      <c r="AR4" s="29"/>
      <c r="AT4" s="27"/>
      <c r="AU4" s="28"/>
      <c r="AV4" s="28"/>
      <c r="AW4" s="28"/>
      <c r="AX4" s="28"/>
      <c r="AY4" s="28"/>
      <c r="AZ4" s="28"/>
      <c r="BA4" s="28"/>
      <c r="BB4" s="28"/>
      <c r="BC4" s="29"/>
      <c r="BE4" s="27"/>
      <c r="BF4" s="28"/>
      <c r="BG4" s="28"/>
      <c r="BH4" s="28"/>
      <c r="BI4" s="28"/>
      <c r="BJ4" s="28"/>
      <c r="BK4" s="28"/>
      <c r="BL4" s="28"/>
      <c r="BM4" s="28"/>
      <c r="BN4" s="29"/>
      <c r="BP4" s="27"/>
      <c r="BQ4" s="28"/>
      <c r="BR4" s="28"/>
      <c r="BS4" s="28"/>
      <c r="BT4" s="28"/>
      <c r="BU4" s="28"/>
      <c r="BV4" s="28"/>
      <c r="BW4" s="28"/>
      <c r="BX4" s="28"/>
      <c r="BY4" s="29"/>
      <c r="CA4" s="27"/>
      <c r="CB4" s="28"/>
      <c r="CC4" s="28"/>
      <c r="CD4" s="28"/>
      <c r="CE4" s="28"/>
      <c r="CF4" s="28"/>
      <c r="CG4" s="28"/>
      <c r="CH4" s="28"/>
      <c r="CI4" s="28"/>
      <c r="CJ4" s="29"/>
    </row>
    <row r="5" spans="2:88" s="28" customFormat="1" ht="25.5" customHeight="1" x14ac:dyDescent="0.25">
      <c r="B5" s="30" t="s">
        <v>5</v>
      </c>
      <c r="C5" s="31"/>
      <c r="D5" s="31"/>
      <c r="E5" s="31"/>
      <c r="F5" s="31"/>
      <c r="G5" s="31"/>
      <c r="H5" s="31"/>
      <c r="I5" s="31"/>
      <c r="J5" s="31"/>
      <c r="K5" s="32"/>
      <c r="M5" s="30" t="s">
        <v>5</v>
      </c>
      <c r="N5" s="31"/>
      <c r="O5" s="31"/>
      <c r="P5" s="31"/>
      <c r="Q5" s="31"/>
      <c r="R5" s="31"/>
      <c r="S5" s="31"/>
      <c r="T5" s="31"/>
      <c r="U5" s="31"/>
      <c r="V5" s="32"/>
      <c r="X5" s="30" t="s">
        <v>5</v>
      </c>
      <c r="Y5" s="31"/>
      <c r="Z5" s="31"/>
      <c r="AA5" s="31"/>
      <c r="AB5" s="31"/>
      <c r="AC5" s="31"/>
      <c r="AD5" s="31"/>
      <c r="AE5" s="31"/>
      <c r="AF5" s="31"/>
      <c r="AG5" s="32"/>
      <c r="AI5" s="30" t="s">
        <v>5</v>
      </c>
      <c r="AJ5" s="31"/>
      <c r="AK5" s="31"/>
      <c r="AL5" s="31"/>
      <c r="AM5" s="31"/>
      <c r="AN5" s="31"/>
      <c r="AO5" s="31"/>
      <c r="AP5" s="31"/>
      <c r="AQ5" s="31"/>
      <c r="AR5" s="32"/>
      <c r="AT5" s="30" t="s">
        <v>5</v>
      </c>
      <c r="AU5" s="31"/>
      <c r="AV5" s="31"/>
      <c r="AW5" s="31"/>
      <c r="AX5" s="31"/>
      <c r="AY5" s="31"/>
      <c r="AZ5" s="31"/>
      <c r="BA5" s="31"/>
      <c r="BB5" s="31"/>
      <c r="BC5" s="32"/>
      <c r="BE5" s="30" t="s">
        <v>5</v>
      </c>
      <c r="BF5" s="31"/>
      <c r="BG5" s="31"/>
      <c r="BH5" s="31"/>
      <c r="BI5" s="31"/>
      <c r="BJ5" s="31"/>
      <c r="BK5" s="31"/>
      <c r="BL5" s="31"/>
      <c r="BM5" s="31"/>
      <c r="BN5" s="32"/>
      <c r="BP5" s="30" t="s">
        <v>5</v>
      </c>
      <c r="BQ5" s="31"/>
      <c r="BR5" s="31"/>
      <c r="BS5" s="31"/>
      <c r="BT5" s="31"/>
      <c r="BU5" s="31"/>
      <c r="BV5" s="31"/>
      <c r="BW5" s="31"/>
      <c r="BX5" s="31"/>
      <c r="BY5" s="32"/>
      <c r="CA5" s="30" t="s">
        <v>5</v>
      </c>
      <c r="CB5" s="31"/>
      <c r="CC5" s="31"/>
      <c r="CD5" s="31"/>
      <c r="CE5" s="31"/>
      <c r="CF5" s="31"/>
      <c r="CG5" s="31"/>
      <c r="CH5" s="31"/>
      <c r="CI5" s="31"/>
      <c r="CJ5" s="32"/>
    </row>
    <row r="6" spans="2:88" s="28" customFormat="1" ht="15.6" customHeight="1" x14ac:dyDescent="0.25">
      <c r="B6" s="33"/>
      <c r="C6" s="34"/>
      <c r="D6" s="34"/>
      <c r="E6" s="34"/>
      <c r="F6" s="34"/>
      <c r="G6" s="34"/>
      <c r="H6" s="34"/>
      <c r="I6" s="34"/>
      <c r="J6" s="34"/>
      <c r="K6" s="35"/>
      <c r="M6" s="33"/>
      <c r="N6" s="34"/>
      <c r="O6" s="34"/>
      <c r="P6" s="34"/>
      <c r="Q6" s="34"/>
      <c r="R6" s="34"/>
      <c r="S6" s="34"/>
      <c r="T6" s="34"/>
      <c r="U6" s="34"/>
      <c r="V6" s="35"/>
      <c r="X6" s="33"/>
      <c r="Y6" s="34"/>
      <c r="Z6" s="34"/>
      <c r="AA6" s="34"/>
      <c r="AB6" s="34"/>
      <c r="AC6" s="34"/>
      <c r="AD6" s="34"/>
      <c r="AE6" s="34"/>
      <c r="AF6" s="34"/>
      <c r="AG6" s="35"/>
      <c r="AI6" s="33"/>
      <c r="AJ6" s="34"/>
      <c r="AK6" s="34"/>
      <c r="AL6" s="34"/>
      <c r="AM6" s="34"/>
      <c r="AN6" s="34"/>
      <c r="AO6" s="34"/>
      <c r="AP6" s="34"/>
      <c r="AQ6" s="34"/>
      <c r="AR6" s="35"/>
      <c r="AT6" s="33"/>
      <c r="AU6" s="34"/>
      <c r="AV6" s="34"/>
      <c r="AW6" s="34"/>
      <c r="AX6" s="34"/>
      <c r="AY6" s="34"/>
      <c r="AZ6" s="34"/>
      <c r="BA6" s="34"/>
      <c r="BB6" s="34"/>
      <c r="BC6" s="35"/>
      <c r="BE6" s="33"/>
      <c r="BF6" s="34"/>
      <c r="BG6" s="34"/>
      <c r="BH6" s="34"/>
      <c r="BI6" s="34"/>
      <c r="BJ6" s="34"/>
      <c r="BK6" s="34"/>
      <c r="BL6" s="34"/>
      <c r="BM6" s="34"/>
      <c r="BN6" s="35"/>
      <c r="BP6" s="33"/>
      <c r="BQ6" s="34"/>
      <c r="BR6" s="34"/>
      <c r="BS6" s="34"/>
      <c r="BT6" s="34"/>
      <c r="BU6" s="34"/>
      <c r="BV6" s="34"/>
      <c r="BW6" s="34"/>
      <c r="BX6" s="34"/>
      <c r="BY6" s="35"/>
      <c r="CA6" s="33"/>
      <c r="CB6" s="34"/>
      <c r="CC6" s="34"/>
      <c r="CD6" s="34"/>
      <c r="CE6" s="34"/>
      <c r="CF6" s="34"/>
      <c r="CG6" s="34"/>
      <c r="CH6" s="34"/>
      <c r="CI6" s="34"/>
      <c r="CJ6" s="35"/>
    </row>
    <row r="7" spans="2:88" s="15" customFormat="1" x14ac:dyDescent="0.2">
      <c r="B7" s="27" t="s">
        <v>0</v>
      </c>
      <c r="C7" s="36"/>
      <c r="D7" s="36"/>
      <c r="E7" s="36"/>
      <c r="F7" s="36"/>
      <c r="G7" s="36"/>
      <c r="H7" s="36"/>
      <c r="I7" s="36"/>
      <c r="J7" s="36"/>
      <c r="K7" s="29"/>
      <c r="M7" s="27" t="s">
        <v>0</v>
      </c>
      <c r="N7" s="36"/>
      <c r="O7" s="36"/>
      <c r="P7" s="36"/>
      <c r="Q7" s="36"/>
      <c r="R7" s="36"/>
      <c r="S7" s="36"/>
      <c r="T7" s="36"/>
      <c r="U7" s="36"/>
      <c r="V7" s="29"/>
      <c r="X7" s="27" t="s">
        <v>0</v>
      </c>
      <c r="Y7" s="36"/>
      <c r="Z7" s="36"/>
      <c r="AA7" s="36"/>
      <c r="AB7" s="36"/>
      <c r="AC7" s="36"/>
      <c r="AD7" s="36"/>
      <c r="AE7" s="36"/>
      <c r="AF7" s="36"/>
      <c r="AG7" s="29"/>
      <c r="AI7" s="27" t="s">
        <v>0</v>
      </c>
      <c r="AJ7" s="36"/>
      <c r="AK7" s="36"/>
      <c r="AL7" s="36"/>
      <c r="AM7" s="36"/>
      <c r="AN7" s="36"/>
      <c r="AO7" s="36"/>
      <c r="AP7" s="36"/>
      <c r="AQ7" s="36"/>
      <c r="AR7" s="29"/>
      <c r="AT7" s="27" t="s">
        <v>0</v>
      </c>
      <c r="AU7" s="36"/>
      <c r="AV7" s="36"/>
      <c r="AW7" s="36"/>
      <c r="AX7" s="36"/>
      <c r="AY7" s="36"/>
      <c r="AZ7" s="36"/>
      <c r="BA7" s="36"/>
      <c r="BB7" s="36"/>
      <c r="BC7" s="29"/>
      <c r="BE7" s="27" t="s">
        <v>0</v>
      </c>
      <c r="BF7" s="36"/>
      <c r="BG7" s="36"/>
      <c r="BH7" s="36"/>
      <c r="BI7" s="36"/>
      <c r="BJ7" s="36"/>
      <c r="BK7" s="36"/>
      <c r="BL7" s="36"/>
      <c r="BM7" s="36"/>
      <c r="BN7" s="29"/>
      <c r="BP7" s="27" t="s">
        <v>0</v>
      </c>
      <c r="BQ7" s="36"/>
      <c r="BR7" s="36"/>
      <c r="BS7" s="36"/>
      <c r="BT7" s="36"/>
      <c r="BU7" s="36"/>
      <c r="BV7" s="36"/>
      <c r="BW7" s="36"/>
      <c r="BX7" s="36"/>
      <c r="BY7" s="29"/>
      <c r="CA7" s="27" t="s">
        <v>0</v>
      </c>
      <c r="CB7" s="36"/>
      <c r="CC7" s="36"/>
      <c r="CD7" s="36"/>
      <c r="CE7" s="36"/>
      <c r="CF7" s="36"/>
      <c r="CG7" s="36"/>
      <c r="CH7" s="36"/>
      <c r="CI7" s="36"/>
      <c r="CJ7" s="29"/>
    </row>
    <row r="8" spans="2:88" s="15" customFormat="1" ht="14.45" customHeight="1" x14ac:dyDescent="0.2">
      <c r="B8" s="37" t="s">
        <v>1</v>
      </c>
      <c r="C8" s="20"/>
      <c r="D8" s="20"/>
      <c r="E8" s="20"/>
      <c r="F8" s="20"/>
      <c r="G8" s="20"/>
      <c r="H8" s="20"/>
      <c r="I8" s="20"/>
      <c r="J8" s="20"/>
      <c r="K8" s="38"/>
      <c r="M8" s="37" t="s">
        <v>1</v>
      </c>
      <c r="N8" s="20"/>
      <c r="O8" s="20"/>
      <c r="P8" s="20"/>
      <c r="Q8" s="20"/>
      <c r="R8" s="20"/>
      <c r="S8" s="20"/>
      <c r="T8" s="20"/>
      <c r="U8" s="20"/>
      <c r="V8" s="38"/>
      <c r="X8" s="37" t="s">
        <v>1</v>
      </c>
      <c r="Y8" s="20"/>
      <c r="Z8" s="20"/>
      <c r="AA8" s="20"/>
      <c r="AB8" s="20"/>
      <c r="AC8" s="20"/>
      <c r="AD8" s="20"/>
      <c r="AE8" s="20"/>
      <c r="AF8" s="20"/>
      <c r="AG8" s="38"/>
      <c r="AI8" s="37" t="s">
        <v>1</v>
      </c>
      <c r="AJ8" s="20"/>
      <c r="AK8" s="20"/>
      <c r="AL8" s="20"/>
      <c r="AM8" s="20"/>
      <c r="AN8" s="20"/>
      <c r="AO8" s="20"/>
      <c r="AP8" s="20"/>
      <c r="AQ8" s="20"/>
      <c r="AR8" s="38"/>
      <c r="AT8" s="37" t="s">
        <v>1</v>
      </c>
      <c r="AU8" s="20"/>
      <c r="AV8" s="20"/>
      <c r="AW8" s="20"/>
      <c r="AX8" s="20"/>
      <c r="AY8" s="20"/>
      <c r="AZ8" s="20"/>
      <c r="BA8" s="20"/>
      <c r="BB8" s="20"/>
      <c r="BC8" s="38"/>
      <c r="BE8" s="37" t="s">
        <v>1</v>
      </c>
      <c r="BF8" s="20"/>
      <c r="BG8" s="20"/>
      <c r="BH8" s="20"/>
      <c r="BI8" s="20"/>
      <c r="BJ8" s="20"/>
      <c r="BK8" s="20"/>
      <c r="BL8" s="20"/>
      <c r="BM8" s="20"/>
      <c r="BN8" s="38"/>
      <c r="BP8" s="37" t="s">
        <v>1</v>
      </c>
      <c r="BQ8" s="20"/>
      <c r="BR8" s="20"/>
      <c r="BS8" s="20"/>
      <c r="BT8" s="20"/>
      <c r="BU8" s="20"/>
      <c r="BV8" s="20"/>
      <c r="BW8" s="20"/>
      <c r="BX8" s="20"/>
      <c r="BY8" s="38"/>
      <c r="CA8" s="37" t="s">
        <v>1</v>
      </c>
      <c r="CB8" s="20"/>
      <c r="CC8" s="20"/>
      <c r="CD8" s="20"/>
      <c r="CE8" s="20"/>
      <c r="CF8" s="20"/>
      <c r="CG8" s="20"/>
      <c r="CH8" s="20"/>
      <c r="CI8" s="20"/>
      <c r="CJ8" s="38"/>
    </row>
    <row r="9" spans="2:88" s="21" customFormat="1" ht="76.5" x14ac:dyDescent="0.2">
      <c r="B9" s="39" t="s">
        <v>6</v>
      </c>
      <c r="C9" s="39" t="s">
        <v>2</v>
      </c>
      <c r="D9" s="40" t="s">
        <v>17</v>
      </c>
      <c r="E9" s="40" t="s">
        <v>18</v>
      </c>
      <c r="F9" s="40" t="s">
        <v>7</v>
      </c>
      <c r="G9" s="40" t="s">
        <v>9</v>
      </c>
      <c r="H9" s="40" t="s">
        <v>19</v>
      </c>
      <c r="I9" s="40" t="s">
        <v>20</v>
      </c>
      <c r="J9" s="41" t="s">
        <v>13</v>
      </c>
      <c r="K9" s="41" t="s">
        <v>22</v>
      </c>
      <c r="M9" s="39" t="s">
        <v>6</v>
      </c>
      <c r="N9" s="39" t="s">
        <v>2</v>
      </c>
      <c r="O9" s="40" t="s">
        <v>17</v>
      </c>
      <c r="P9" s="40" t="s">
        <v>18</v>
      </c>
      <c r="Q9" s="40" t="s">
        <v>7</v>
      </c>
      <c r="R9" s="40" t="s">
        <v>9</v>
      </c>
      <c r="S9" s="40" t="s">
        <v>19</v>
      </c>
      <c r="T9" s="40" t="s">
        <v>20</v>
      </c>
      <c r="U9" s="41" t="s">
        <v>13</v>
      </c>
      <c r="V9" s="41" t="s">
        <v>22</v>
      </c>
      <c r="X9" s="39" t="s">
        <v>6</v>
      </c>
      <c r="Y9" s="39" t="s">
        <v>2</v>
      </c>
      <c r="Z9" s="40" t="s">
        <v>17</v>
      </c>
      <c r="AA9" s="40" t="s">
        <v>18</v>
      </c>
      <c r="AB9" s="40" t="s">
        <v>7</v>
      </c>
      <c r="AC9" s="40" t="s">
        <v>9</v>
      </c>
      <c r="AD9" s="40" t="s">
        <v>19</v>
      </c>
      <c r="AE9" s="40" t="s">
        <v>20</v>
      </c>
      <c r="AF9" s="41" t="s">
        <v>13</v>
      </c>
      <c r="AG9" s="41" t="s">
        <v>22</v>
      </c>
      <c r="AI9" s="39" t="s">
        <v>6</v>
      </c>
      <c r="AJ9" s="39" t="s">
        <v>2</v>
      </c>
      <c r="AK9" s="40" t="s">
        <v>17</v>
      </c>
      <c r="AL9" s="40" t="s">
        <v>18</v>
      </c>
      <c r="AM9" s="40" t="s">
        <v>7</v>
      </c>
      <c r="AN9" s="40" t="s">
        <v>9</v>
      </c>
      <c r="AO9" s="40" t="s">
        <v>19</v>
      </c>
      <c r="AP9" s="40" t="s">
        <v>20</v>
      </c>
      <c r="AQ9" s="41" t="s">
        <v>13</v>
      </c>
      <c r="AR9" s="41" t="s">
        <v>22</v>
      </c>
      <c r="AT9" s="39" t="s">
        <v>6</v>
      </c>
      <c r="AU9" s="39" t="s">
        <v>2</v>
      </c>
      <c r="AV9" s="40" t="s">
        <v>17</v>
      </c>
      <c r="AW9" s="40" t="s">
        <v>18</v>
      </c>
      <c r="AX9" s="40" t="s">
        <v>7</v>
      </c>
      <c r="AY9" s="40" t="s">
        <v>9</v>
      </c>
      <c r="AZ9" s="40" t="s">
        <v>19</v>
      </c>
      <c r="BA9" s="40" t="s">
        <v>20</v>
      </c>
      <c r="BB9" s="41" t="s">
        <v>13</v>
      </c>
      <c r="BC9" s="41" t="s">
        <v>22</v>
      </c>
      <c r="BE9" s="39" t="s">
        <v>6</v>
      </c>
      <c r="BF9" s="39" t="s">
        <v>2</v>
      </c>
      <c r="BG9" s="40" t="s">
        <v>17</v>
      </c>
      <c r="BH9" s="40" t="s">
        <v>18</v>
      </c>
      <c r="BI9" s="40" t="s">
        <v>7</v>
      </c>
      <c r="BJ9" s="40" t="s">
        <v>9</v>
      </c>
      <c r="BK9" s="40" t="s">
        <v>19</v>
      </c>
      <c r="BL9" s="40" t="s">
        <v>20</v>
      </c>
      <c r="BM9" s="41" t="s">
        <v>13</v>
      </c>
      <c r="BN9" s="41" t="s">
        <v>22</v>
      </c>
      <c r="BP9" s="39" t="s">
        <v>6</v>
      </c>
      <c r="BQ9" s="39" t="s">
        <v>2</v>
      </c>
      <c r="BR9" s="40" t="s">
        <v>17</v>
      </c>
      <c r="BS9" s="40" t="s">
        <v>18</v>
      </c>
      <c r="BT9" s="40" t="s">
        <v>7</v>
      </c>
      <c r="BU9" s="40" t="s">
        <v>9</v>
      </c>
      <c r="BV9" s="40" t="s">
        <v>19</v>
      </c>
      <c r="BW9" s="40" t="s">
        <v>20</v>
      </c>
      <c r="BX9" s="41" t="s">
        <v>13</v>
      </c>
      <c r="BY9" s="41" t="s">
        <v>22</v>
      </c>
      <c r="CA9" s="39" t="s">
        <v>6</v>
      </c>
      <c r="CB9" s="39" t="s">
        <v>2</v>
      </c>
      <c r="CC9" s="40" t="s">
        <v>17</v>
      </c>
      <c r="CD9" s="40" t="s">
        <v>18</v>
      </c>
      <c r="CE9" s="40" t="s">
        <v>7</v>
      </c>
      <c r="CF9" s="40" t="s">
        <v>9</v>
      </c>
      <c r="CG9" s="40" t="s">
        <v>19</v>
      </c>
      <c r="CH9" s="40" t="s">
        <v>20</v>
      </c>
      <c r="CI9" s="41" t="s">
        <v>13</v>
      </c>
      <c r="CJ9" s="41" t="s">
        <v>22</v>
      </c>
    </row>
    <row r="10" spans="2:88" s="15" customFormat="1" ht="15.95" customHeight="1" x14ac:dyDescent="0.2">
      <c r="B10" s="16">
        <v>1</v>
      </c>
      <c r="C10" s="17">
        <v>44652</v>
      </c>
      <c r="D10" s="18">
        <f>VLOOKUP(C10,'Net_Schedule &amp; Net_Actual'!$A$1:$C$2107,2,0)</f>
        <v>12876.048000000001</v>
      </c>
      <c r="E10" s="18">
        <f>VLOOKUP(C10,'Net_Schedule &amp; Net_Actual'!$A$1:$C$2107,3,0)</f>
        <v>12805.382</v>
      </c>
      <c r="F10" s="19">
        <f>[7]Summary!$C4</f>
        <v>31299.840000000062</v>
      </c>
      <c r="G10" s="19">
        <f>F10*200/1185.6</f>
        <v>5280.0000000000109</v>
      </c>
      <c r="H10" s="19">
        <f>G10/24</f>
        <v>220.00000000000045</v>
      </c>
      <c r="I10" s="19">
        <f>G10*(1-1.2%)*(1-12%)</f>
        <v>4590.6432000000095</v>
      </c>
      <c r="J10" s="19">
        <f>[7]Summary!$D4</f>
        <v>1706.6700000000014</v>
      </c>
      <c r="K10" s="52">
        <f>J10*(1-12%)</f>
        <v>1501.8696000000014</v>
      </c>
      <c r="M10" s="16">
        <v>1</v>
      </c>
      <c r="N10" s="17">
        <v>44682</v>
      </c>
      <c r="O10" s="18">
        <f>VLOOKUP(N10,'Net_Schedule &amp; Net_Actual'!$A$1:$C$2107,2,0)</f>
        <v>10134.5</v>
      </c>
      <c r="P10" s="18">
        <f>VLOOKUP(N10,'Net_Schedule &amp; Net_Actual'!$A$1:$C$2107,3,0)</f>
        <v>13330.036</v>
      </c>
      <c r="Q10" s="19">
        <f>[7]Summary!$E4</f>
        <v>31299.840000000062</v>
      </c>
      <c r="R10" s="19">
        <f>Q10*200/1185.6</f>
        <v>5280.0000000000109</v>
      </c>
      <c r="S10" s="19">
        <f>R10/24</f>
        <v>220.00000000000045</v>
      </c>
      <c r="T10" s="19">
        <f>R10*(1-1.2%)*(1-12%)</f>
        <v>4590.6432000000095</v>
      </c>
      <c r="U10" s="19">
        <f>[7]Summary!$F4</f>
        <v>1978.0325000000018</v>
      </c>
      <c r="V10" s="52">
        <f>U10*(1-12%)</f>
        <v>1740.6686000000016</v>
      </c>
      <c r="X10" s="16">
        <v>1</v>
      </c>
      <c r="Y10" s="17">
        <v>44713</v>
      </c>
      <c r="Z10" s="18">
        <f>VLOOKUP(Y10,'Net_Schedule &amp; Net_Actual'!$A$1:$C$2107,2,0)</f>
        <v>20991.599999999999</v>
      </c>
      <c r="AA10" s="18">
        <f>VLOOKUP(Y10,'Net_Schedule &amp; Net_Actual'!$A$1:$C$2107,3,0)</f>
        <v>20870.036</v>
      </c>
      <c r="AB10" s="19">
        <f>[7]Summary!$G4</f>
        <v>31299.840000000062</v>
      </c>
      <c r="AC10" s="19">
        <f>AB10*200/1185.6</f>
        <v>5280.0000000000109</v>
      </c>
      <c r="AD10" s="19">
        <f>AC10/24</f>
        <v>220.00000000000045</v>
      </c>
      <c r="AE10" s="19">
        <f>AC10*(1-1.2%)*(1-12%)</f>
        <v>4590.6432000000095</v>
      </c>
      <c r="AF10" s="19">
        <f>[7]Summary!$H4</f>
        <v>2751.5625000000005</v>
      </c>
      <c r="AG10" s="52">
        <f>AF10*(1-12%)</f>
        <v>2421.3750000000005</v>
      </c>
      <c r="AI10" s="16">
        <v>1</v>
      </c>
      <c r="AJ10" s="17">
        <v>44743</v>
      </c>
      <c r="AK10" s="18">
        <f>VLOOKUP(AJ10,'Net_Schedule &amp; Net_Actual'!$A$1:$C$2107,2,0)</f>
        <v>31296</v>
      </c>
      <c r="AL10" s="18">
        <f>VLOOKUP(AJ10,'Net_Schedule &amp; Net_Actual'!$A$1:$C$2107,3,0)</f>
        <v>31010.982</v>
      </c>
      <c r="AM10" s="19">
        <f>[7]Summary!$I4</f>
        <v>31299.840000000062</v>
      </c>
      <c r="AN10" s="19">
        <f>AM10*200/1185.6</f>
        <v>5280.0000000000109</v>
      </c>
      <c r="AO10" s="19">
        <f>AN10/24</f>
        <v>220.00000000000045</v>
      </c>
      <c r="AP10" s="19">
        <f>AN10*(1-1.2%)*(1-12%)</f>
        <v>4590.6432000000095</v>
      </c>
      <c r="AQ10" s="19">
        <f>[7]Summary!$J4</f>
        <v>5215.9200000000083</v>
      </c>
      <c r="AR10" s="52">
        <f>AQ10*(1-12%)</f>
        <v>4590.0096000000076</v>
      </c>
      <c r="AT10" s="16">
        <v>1</v>
      </c>
      <c r="AU10" s="17">
        <v>44774</v>
      </c>
      <c r="AV10" s="18">
        <f>VLOOKUP(AU10,'Net_Schedule &amp; Net_Actual'!$A$1:$C$2107,2,0)</f>
        <v>31296</v>
      </c>
      <c r="AW10" s="18">
        <f>VLOOKUP(AU10,'Net_Schedule &amp; Net_Actual'!$A$1:$C$2107,3,0)</f>
        <v>31066.400000000001</v>
      </c>
      <c r="AX10" s="19">
        <f>[7]Summary!$K4</f>
        <v>31299.840000000062</v>
      </c>
      <c r="AY10" s="19">
        <f>AX10*200/1185.6</f>
        <v>5280.0000000000109</v>
      </c>
      <c r="AZ10" s="19">
        <f>AY10/24</f>
        <v>220.00000000000045</v>
      </c>
      <c r="BA10" s="19">
        <f>AY10*(1-1.2%)*(1-12%)</f>
        <v>4590.6432000000095</v>
      </c>
      <c r="BB10" s="19">
        <f>[7]Summary!$L4</f>
        <v>5215.9200000000083</v>
      </c>
      <c r="BC10" s="52">
        <f>BB10*(1-12%)</f>
        <v>4590.0096000000076</v>
      </c>
      <c r="BE10" s="16">
        <v>1</v>
      </c>
      <c r="BF10" s="17">
        <v>44805</v>
      </c>
      <c r="BG10" s="18">
        <f>VLOOKUP(BF10,'Net_Schedule &amp; Net_Actual'!$A$1:$C$2107,2,0)</f>
        <v>31296</v>
      </c>
      <c r="BH10" s="18">
        <f>VLOOKUP(BF10,'Net_Schedule &amp; Net_Actual'!$A$1:$C$2107,3,0)</f>
        <v>31194.327000000001</v>
      </c>
      <c r="BI10" s="19">
        <f>[7]Summary!$M4</f>
        <v>31299.840000000062</v>
      </c>
      <c r="BJ10" s="19">
        <f>BI10*200/1185.6</f>
        <v>5280.0000000000109</v>
      </c>
      <c r="BK10" s="19">
        <f>BJ10/24</f>
        <v>220.00000000000045</v>
      </c>
      <c r="BL10" s="19">
        <f>BJ10*(1-1.2%)*(1-12%)</f>
        <v>4590.6432000000095</v>
      </c>
      <c r="BM10" s="19">
        <f>[7]Summary!$N4</f>
        <v>5215.9200000000083</v>
      </c>
      <c r="BN10" s="52">
        <f>BM10*(1-12%)</f>
        <v>4590.0096000000076</v>
      </c>
      <c r="BP10" s="16">
        <v>1</v>
      </c>
      <c r="BQ10" s="17">
        <v>44835</v>
      </c>
      <c r="BR10" s="18">
        <f>VLOOKUP(BQ10,'Net_Schedule &amp; Net_Actual'!$A$1:$C$2107,2,0)</f>
        <v>26087.985000000001</v>
      </c>
      <c r="BS10" s="18">
        <f>VLOOKUP(BQ10,'Net_Schedule &amp; Net_Actual'!$A$1:$C$2107,3,0)</f>
        <v>25828.436000000002</v>
      </c>
      <c r="BT10" s="19">
        <f>[7]Summary!$O4</f>
        <v>31299.840000000062</v>
      </c>
      <c r="BU10" s="19">
        <f>BT10*200/1185.6</f>
        <v>5280.0000000000109</v>
      </c>
      <c r="BV10" s="19">
        <f>BU10/24</f>
        <v>220.00000000000045</v>
      </c>
      <c r="BW10" s="19">
        <f>BU10*(1-1.2%)*(1-12%)</f>
        <v>4590.6432000000095</v>
      </c>
      <c r="BX10" s="19">
        <f>[7]Summary!$P4</f>
        <v>4348.079999999999</v>
      </c>
      <c r="BY10" s="52">
        <f>BX10*(1-12%)</f>
        <v>3826.3103999999989</v>
      </c>
      <c r="CA10" s="16">
        <v>1</v>
      </c>
      <c r="CB10" s="17">
        <v>44866</v>
      </c>
      <c r="CC10" s="18">
        <f>VLOOKUP(CB10,'Net_Schedule &amp; Net_Actual'!$A$1:$C$2107,2,0)</f>
        <v>12937.55</v>
      </c>
      <c r="CD10" s="18">
        <f>VLOOKUP(CB10,'Net_Schedule &amp; Net_Actual'!$A$1:$C$2107,3,0)</f>
        <v>12938.326999999999</v>
      </c>
      <c r="CE10" s="19">
        <f>[7]Summary!$Q4</f>
        <v>31299.840000000062</v>
      </c>
      <c r="CF10" s="19">
        <f>CE10*200/1185.6</f>
        <v>5280.0000000000109</v>
      </c>
      <c r="CG10" s="19">
        <f>CF10/24</f>
        <v>220.00000000000045</v>
      </c>
      <c r="CH10" s="19">
        <f>CF10*(1-1.2%)*(1-12%)</f>
        <v>4590.6432000000095</v>
      </c>
      <c r="CI10" s="19">
        <f>[7]Summary!$R4</f>
        <v>2156.2650000000017</v>
      </c>
      <c r="CJ10" s="52">
        <f>CI10*(1-12%)</f>
        <v>1897.5132000000015</v>
      </c>
    </row>
    <row r="11" spans="2:88" s="15" customFormat="1" ht="15.95" customHeight="1" x14ac:dyDescent="0.2">
      <c r="B11" s="16">
        <v>2</v>
      </c>
      <c r="C11" s="17">
        <f>C10+1</f>
        <v>44653</v>
      </c>
      <c r="D11" s="18">
        <f>VLOOKUP(C11,'Net_Schedule &amp; Net_Actual'!$A$1:$C$2107,2,0)</f>
        <v>13115.208000000001</v>
      </c>
      <c r="E11" s="18">
        <f>VLOOKUP(C11,'Net_Schedule &amp; Net_Actual'!$A$1:$C$2107,3,0)</f>
        <v>13137.745000000001</v>
      </c>
      <c r="F11" s="19">
        <f>[7]Summary!$C5</f>
        <v>31299.840000000062</v>
      </c>
      <c r="G11" s="19">
        <f t="shared" ref="G11:G40" si="0">F11*200/1185.6</f>
        <v>5280.0000000000109</v>
      </c>
      <c r="H11" s="19">
        <f t="shared" ref="H11:H40" si="1">G11/24</f>
        <v>220.00000000000045</v>
      </c>
      <c r="I11" s="19">
        <f t="shared" ref="I11:I40" si="2">G11*(1-1.2%)*(1-12%)</f>
        <v>4590.6432000000095</v>
      </c>
      <c r="J11" s="19">
        <f>[7]Summary!$D5</f>
        <v>1706.6700000000014</v>
      </c>
      <c r="K11" s="52">
        <f t="shared" ref="K11:K40" si="3">J11*(1-12%)</f>
        <v>1501.8696000000014</v>
      </c>
      <c r="M11" s="16">
        <v>2</v>
      </c>
      <c r="N11" s="17">
        <f>N10+1</f>
        <v>44683</v>
      </c>
      <c r="O11" s="18">
        <f>VLOOKUP(N11,'Net_Schedule &amp; Net_Actual'!$A$1:$C$2107,2,0)</f>
        <v>13639</v>
      </c>
      <c r="P11" s="18">
        <f>VLOOKUP(N11,'Net_Schedule &amp; Net_Actual'!$A$1:$C$2107,3,0)</f>
        <v>13617.236000000001</v>
      </c>
      <c r="Q11" s="19">
        <f>[7]Summary!$E5</f>
        <v>31299.840000000062</v>
      </c>
      <c r="R11" s="19">
        <f t="shared" ref="R11:R40" si="4">Q11*200/1185.6</f>
        <v>5280.0000000000109</v>
      </c>
      <c r="S11" s="19">
        <f t="shared" ref="S11:S40" si="5">R11/24</f>
        <v>220.00000000000045</v>
      </c>
      <c r="T11" s="19">
        <f t="shared" ref="T11:T40" si="6">R11*(1-1.2%)*(1-12%)</f>
        <v>4590.6432000000095</v>
      </c>
      <c r="U11" s="19">
        <f>[7]Summary!$F5</f>
        <v>2273.1050000000018</v>
      </c>
      <c r="V11" s="52">
        <f t="shared" ref="V11:V40" si="7">U11*(1-12%)</f>
        <v>2000.3324000000016</v>
      </c>
      <c r="X11" s="16">
        <v>2</v>
      </c>
      <c r="Y11" s="17">
        <f>Y10+1</f>
        <v>44714</v>
      </c>
      <c r="Z11" s="18">
        <f>VLOOKUP(Y11,'Net_Schedule &amp; Net_Actual'!$A$1:$C$2107,2,0)</f>
        <v>18976.95</v>
      </c>
      <c r="AA11" s="18">
        <f>VLOOKUP(Y11,'Net_Schedule &amp; Net_Actual'!$A$1:$C$2107,3,0)</f>
        <v>18948.363000000001</v>
      </c>
      <c r="AB11" s="19">
        <f>[7]Summary!$G5</f>
        <v>31299.840000000062</v>
      </c>
      <c r="AC11" s="19">
        <f t="shared" ref="AC11:AC40" si="8">AB11*200/1185.6</f>
        <v>5280.0000000000109</v>
      </c>
      <c r="AD11" s="19">
        <f t="shared" ref="AD11:AD40" si="9">AC11/24</f>
        <v>220.00000000000045</v>
      </c>
      <c r="AE11" s="19">
        <f t="shared" ref="AE11:AE40" si="10">AC11*(1-1.2%)*(1-12%)</f>
        <v>4590.6432000000095</v>
      </c>
      <c r="AF11" s="19">
        <f>[7]Summary!$H5</f>
        <v>3162.7550000000015</v>
      </c>
      <c r="AG11" s="52">
        <f t="shared" ref="AG11:AG40" si="11">AF11*(1-12%)</f>
        <v>2783.2244000000014</v>
      </c>
      <c r="AI11" s="16">
        <v>2</v>
      </c>
      <c r="AJ11" s="17">
        <f>AJ10+1</f>
        <v>44744</v>
      </c>
      <c r="AK11" s="18">
        <f>VLOOKUP(AJ11,'Net_Schedule &amp; Net_Actual'!$A$1:$C$2107,2,0)</f>
        <v>31295.895</v>
      </c>
      <c r="AL11" s="18">
        <f>VLOOKUP(AJ11,'Net_Schedule &amp; Net_Actual'!$A$1:$C$2107,3,0)</f>
        <v>31208.508999999998</v>
      </c>
      <c r="AM11" s="19">
        <f>[7]Summary!$I5</f>
        <v>31299.840000000062</v>
      </c>
      <c r="AN11" s="19">
        <f t="shared" ref="AN11:AN40" si="12">AM11*200/1185.6</f>
        <v>5280.0000000000109</v>
      </c>
      <c r="AO11" s="19">
        <f t="shared" ref="AO11:AO40" si="13">AN11/24</f>
        <v>220.00000000000045</v>
      </c>
      <c r="AP11" s="19">
        <f t="shared" ref="AP11:AP40" si="14">AN11*(1-1.2%)*(1-12%)</f>
        <v>4590.6432000000095</v>
      </c>
      <c r="AQ11" s="19">
        <f>[7]Summary!$J5</f>
        <v>5215.9200000000083</v>
      </c>
      <c r="AR11" s="52">
        <f t="shared" ref="AR11:AR40" si="15">AQ11*(1-12%)</f>
        <v>4590.0096000000076</v>
      </c>
      <c r="AT11" s="16">
        <v>2</v>
      </c>
      <c r="AU11" s="17">
        <f>AU10+1</f>
        <v>44775</v>
      </c>
      <c r="AV11" s="18">
        <f>VLOOKUP(AU11,'Net_Schedule &amp; Net_Actual'!$A$1:$C$2107,2,0)</f>
        <v>31296</v>
      </c>
      <c r="AW11" s="18">
        <f>VLOOKUP(AU11,'Net_Schedule &amp; Net_Actual'!$A$1:$C$2107,3,0)</f>
        <v>31183.200000000001</v>
      </c>
      <c r="AX11" s="19">
        <f>[7]Summary!$K5</f>
        <v>31299.840000000062</v>
      </c>
      <c r="AY11" s="19">
        <f t="shared" ref="AY11:AY40" si="16">AX11*200/1185.6</f>
        <v>5280.0000000000109</v>
      </c>
      <c r="AZ11" s="19">
        <f t="shared" ref="AZ11:AZ40" si="17">AY11/24</f>
        <v>220.00000000000045</v>
      </c>
      <c r="BA11" s="19">
        <f t="shared" ref="BA11:BA40" si="18">AY11*(1-1.2%)*(1-12%)</f>
        <v>4590.6432000000095</v>
      </c>
      <c r="BB11" s="19">
        <f>[7]Summary!$L5</f>
        <v>5215.9200000000083</v>
      </c>
      <c r="BC11" s="52">
        <f t="shared" ref="BC11:BC40" si="19">BB11*(1-12%)</f>
        <v>4590.0096000000076</v>
      </c>
      <c r="BE11" s="16">
        <v>2</v>
      </c>
      <c r="BF11" s="17">
        <f>BF10+1</f>
        <v>44806</v>
      </c>
      <c r="BG11" s="18">
        <f>VLOOKUP(BF11,'Net_Schedule &amp; Net_Actual'!$A$1:$C$2107,2,0)</f>
        <v>31296</v>
      </c>
      <c r="BH11" s="18">
        <f>VLOOKUP(BF11,'Net_Schedule &amp; Net_Actual'!$A$1:$C$2107,3,0)</f>
        <v>31214.182000000001</v>
      </c>
      <c r="BI11" s="19">
        <f>[7]Summary!$M5</f>
        <v>31299.840000000062</v>
      </c>
      <c r="BJ11" s="19">
        <f t="shared" ref="BJ11:BJ40" si="20">BI11*200/1185.6</f>
        <v>5280.0000000000109</v>
      </c>
      <c r="BK11" s="19">
        <f t="shared" ref="BK11:BK40" si="21">BJ11/24</f>
        <v>220.00000000000045</v>
      </c>
      <c r="BL11" s="19">
        <f t="shared" ref="BL11:BL40" si="22">BJ11*(1-1.2%)*(1-12%)</f>
        <v>4590.6432000000095</v>
      </c>
      <c r="BM11" s="19">
        <f>[7]Summary!$N5</f>
        <v>5215.9200000000083</v>
      </c>
      <c r="BN11" s="52">
        <f t="shared" ref="BN11:BN40" si="23">BM11*(1-12%)</f>
        <v>4590.0096000000076</v>
      </c>
      <c r="BP11" s="16">
        <v>2</v>
      </c>
      <c r="BQ11" s="17">
        <f>BQ10+1</f>
        <v>44836</v>
      </c>
      <c r="BR11" s="18">
        <f>VLOOKUP(BQ11,'Net_Schedule &amp; Net_Actual'!$A$1:$C$2107,2,0)</f>
        <v>26087.998</v>
      </c>
      <c r="BS11" s="18">
        <f>VLOOKUP(BQ11,'Net_Schedule &amp; Net_Actual'!$A$1:$C$2107,3,0)</f>
        <v>25575.054</v>
      </c>
      <c r="BT11" s="19">
        <f>[7]Summary!$O5</f>
        <v>31299.840000000062</v>
      </c>
      <c r="BU11" s="19">
        <f t="shared" ref="BU11:BU40" si="24">BT11*200/1185.6</f>
        <v>5280.0000000000109</v>
      </c>
      <c r="BV11" s="19">
        <f t="shared" ref="BV11:BV40" si="25">BU11/24</f>
        <v>220.00000000000045</v>
      </c>
      <c r="BW11" s="19">
        <f t="shared" ref="BW11:BW40" si="26">BU11*(1-1.2%)*(1-12%)</f>
        <v>4590.6432000000095</v>
      </c>
      <c r="BX11" s="19">
        <f>[7]Summary!$P5</f>
        <v>4348.079999999999</v>
      </c>
      <c r="BY11" s="52">
        <f t="shared" ref="BY11:BY40" si="27">BX11*(1-12%)</f>
        <v>3826.3103999999989</v>
      </c>
      <c r="CA11" s="16">
        <v>2</v>
      </c>
      <c r="CB11" s="17">
        <f>CB10+1</f>
        <v>44867</v>
      </c>
      <c r="CC11" s="18">
        <f>VLOOKUP(CB11,'Net_Schedule &amp; Net_Actual'!$A$1:$C$2107,2,0)</f>
        <v>13182.7</v>
      </c>
      <c r="CD11" s="18">
        <f>VLOOKUP(CB11,'Net_Schedule &amp; Net_Actual'!$A$1:$C$2107,3,0)</f>
        <v>13211.927</v>
      </c>
      <c r="CE11" s="19">
        <f>[7]Summary!$Q5</f>
        <v>31299.840000000062</v>
      </c>
      <c r="CF11" s="19">
        <f t="shared" ref="CF11:CF40" si="28">CE11*200/1185.6</f>
        <v>5280.0000000000109</v>
      </c>
      <c r="CG11" s="19">
        <f t="shared" ref="CG11:CG40" si="29">CF11/24</f>
        <v>220.00000000000045</v>
      </c>
      <c r="CH11" s="19">
        <f t="shared" ref="CH11:CH40" si="30">CF11*(1-1.2%)*(1-12%)</f>
        <v>4590.6432000000095</v>
      </c>
      <c r="CI11" s="19">
        <f>[7]Summary!$R5</f>
        <v>2197.1200000000017</v>
      </c>
      <c r="CJ11" s="52">
        <f t="shared" ref="CJ11:CJ40" si="31">CI11*(1-12%)</f>
        <v>1933.4656000000016</v>
      </c>
    </row>
    <row r="12" spans="2:88" s="15" customFormat="1" ht="15.95" customHeight="1" x14ac:dyDescent="0.2">
      <c r="B12" s="16">
        <v>3</v>
      </c>
      <c r="C12" s="17">
        <f t="shared" ref="C12:C39" si="32">C11+1</f>
        <v>44654</v>
      </c>
      <c r="D12" s="18">
        <f>VLOOKUP(C12,'Net_Schedule &amp; Net_Actual'!$A$1:$C$2107,2,0)</f>
        <v>15919.975</v>
      </c>
      <c r="E12" s="18">
        <f>VLOOKUP(C12,'Net_Schedule &amp; Net_Actual'!$A$1:$C$2107,3,0)</f>
        <v>16040</v>
      </c>
      <c r="F12" s="19">
        <f>[7]Summary!$C6</f>
        <v>31299.840000000062</v>
      </c>
      <c r="G12" s="19">
        <f t="shared" si="0"/>
        <v>5280.0000000000109</v>
      </c>
      <c r="H12" s="19">
        <f t="shared" si="1"/>
        <v>220.00000000000045</v>
      </c>
      <c r="I12" s="19">
        <f t="shared" si="2"/>
        <v>4590.6432000000095</v>
      </c>
      <c r="J12" s="19">
        <f>[7]Summary!$D6</f>
        <v>2399.4</v>
      </c>
      <c r="K12" s="52">
        <f t="shared" si="3"/>
        <v>2111.4720000000002</v>
      </c>
      <c r="M12" s="16">
        <v>3</v>
      </c>
      <c r="N12" s="17">
        <f t="shared" ref="N12:N40" si="33">N11+1</f>
        <v>44684</v>
      </c>
      <c r="O12" s="18">
        <f>VLOOKUP(N12,'Net_Schedule &amp; Net_Actual'!$A$1:$C$2107,2,0)</f>
        <v>13311.5</v>
      </c>
      <c r="P12" s="18">
        <f>VLOOKUP(N12,'Net_Schedule &amp; Net_Actual'!$A$1:$C$2107,3,0)</f>
        <v>13062.763999999999</v>
      </c>
      <c r="Q12" s="19">
        <f>[7]Summary!$E6</f>
        <v>31299.840000000062</v>
      </c>
      <c r="R12" s="19">
        <f t="shared" si="4"/>
        <v>5280.0000000000109</v>
      </c>
      <c r="S12" s="19">
        <f t="shared" si="5"/>
        <v>220.00000000000045</v>
      </c>
      <c r="T12" s="19">
        <f t="shared" si="6"/>
        <v>4590.6432000000095</v>
      </c>
      <c r="U12" s="19">
        <f>[7]Summary!$F6</f>
        <v>2218.5500000000011</v>
      </c>
      <c r="V12" s="52">
        <f t="shared" si="7"/>
        <v>1952.324000000001</v>
      </c>
      <c r="X12" s="16">
        <v>3</v>
      </c>
      <c r="Y12" s="17">
        <f t="shared" ref="Y12:Y39" si="34">Y11+1</f>
        <v>44715</v>
      </c>
      <c r="Z12" s="18">
        <f>VLOOKUP(Y12,'Net_Schedule &amp; Net_Actual'!$A$1:$C$2107,2,0)</f>
        <v>20933.150000000001</v>
      </c>
      <c r="AA12" s="18">
        <f>VLOOKUP(Y12,'Net_Schedule &amp; Net_Actual'!$A$1:$C$2107,3,0)</f>
        <v>21008.436000000002</v>
      </c>
      <c r="AB12" s="19">
        <f>[7]Summary!$G6</f>
        <v>31299.840000000062</v>
      </c>
      <c r="AC12" s="19">
        <f t="shared" si="8"/>
        <v>5280.0000000000109</v>
      </c>
      <c r="AD12" s="19">
        <f t="shared" si="9"/>
        <v>220.00000000000045</v>
      </c>
      <c r="AE12" s="19">
        <f t="shared" si="10"/>
        <v>4590.6432000000095</v>
      </c>
      <c r="AF12" s="19">
        <f>[7]Summary!$H6</f>
        <v>3293.445000000002</v>
      </c>
      <c r="AG12" s="52">
        <f t="shared" si="11"/>
        <v>2898.2316000000019</v>
      </c>
      <c r="AI12" s="16">
        <v>3</v>
      </c>
      <c r="AJ12" s="17">
        <f t="shared" ref="AJ12:AJ40" si="35">AJ11+1</f>
        <v>44745</v>
      </c>
      <c r="AK12" s="18">
        <f>VLOOKUP(AJ12,'Net_Schedule &amp; Net_Actual'!$A$1:$C$2107,2,0)</f>
        <v>31296</v>
      </c>
      <c r="AL12" s="18">
        <f>VLOOKUP(AJ12,'Net_Schedule &amp; Net_Actual'!$A$1:$C$2107,3,0)</f>
        <v>30806.109</v>
      </c>
      <c r="AM12" s="19">
        <f>[7]Summary!$I6</f>
        <v>31299.840000000062</v>
      </c>
      <c r="AN12" s="19">
        <f t="shared" si="12"/>
        <v>5280.0000000000109</v>
      </c>
      <c r="AO12" s="19">
        <f t="shared" si="13"/>
        <v>220.00000000000045</v>
      </c>
      <c r="AP12" s="19">
        <f t="shared" si="14"/>
        <v>4590.6432000000095</v>
      </c>
      <c r="AQ12" s="19">
        <f>[7]Summary!$J6</f>
        <v>5215.9200000000083</v>
      </c>
      <c r="AR12" s="52">
        <f t="shared" si="15"/>
        <v>4590.0096000000076</v>
      </c>
      <c r="AT12" s="16">
        <v>3</v>
      </c>
      <c r="AU12" s="17">
        <f t="shared" ref="AU12:AU40" si="36">AU11+1</f>
        <v>44776</v>
      </c>
      <c r="AV12" s="18">
        <f>VLOOKUP(AU12,'Net_Schedule &amp; Net_Actual'!$A$1:$C$2107,2,0)</f>
        <v>31296</v>
      </c>
      <c r="AW12" s="18">
        <f>VLOOKUP(AU12,'Net_Schedule &amp; Net_Actual'!$A$1:$C$2107,3,0)</f>
        <v>31252.291000000001</v>
      </c>
      <c r="AX12" s="19">
        <f>[7]Summary!$K6</f>
        <v>31299.840000000062</v>
      </c>
      <c r="AY12" s="19">
        <f t="shared" si="16"/>
        <v>5280.0000000000109</v>
      </c>
      <c r="AZ12" s="19">
        <f t="shared" si="17"/>
        <v>220.00000000000045</v>
      </c>
      <c r="BA12" s="19">
        <f t="shared" si="18"/>
        <v>4590.6432000000095</v>
      </c>
      <c r="BB12" s="19">
        <f>[7]Summary!$L6</f>
        <v>5215.9200000000083</v>
      </c>
      <c r="BC12" s="52">
        <f t="shared" si="19"/>
        <v>4590.0096000000076</v>
      </c>
      <c r="BE12" s="16">
        <v>3</v>
      </c>
      <c r="BF12" s="17">
        <f t="shared" ref="BF12:BF39" si="37">BF11+1</f>
        <v>44807</v>
      </c>
      <c r="BG12" s="18">
        <f>VLOOKUP(BF12,'Net_Schedule &amp; Net_Actual'!$A$1:$C$2107,2,0)</f>
        <v>31296</v>
      </c>
      <c r="BH12" s="18">
        <f>VLOOKUP(BF12,'Net_Schedule &amp; Net_Actual'!$A$1:$C$2107,3,0)</f>
        <v>31153.309000000001</v>
      </c>
      <c r="BI12" s="19">
        <f>[7]Summary!$M6</f>
        <v>31299.840000000062</v>
      </c>
      <c r="BJ12" s="19">
        <f t="shared" si="20"/>
        <v>5280.0000000000109</v>
      </c>
      <c r="BK12" s="19">
        <f t="shared" si="21"/>
        <v>220.00000000000045</v>
      </c>
      <c r="BL12" s="19">
        <f t="shared" si="22"/>
        <v>4590.6432000000095</v>
      </c>
      <c r="BM12" s="19">
        <f>[7]Summary!$N6</f>
        <v>5215.9200000000083</v>
      </c>
      <c r="BN12" s="52">
        <f t="shared" si="23"/>
        <v>4590.0096000000076</v>
      </c>
      <c r="BP12" s="16">
        <v>3</v>
      </c>
      <c r="BQ12" s="17">
        <f t="shared" ref="BQ12:BQ40" si="38">BQ11+1</f>
        <v>44837</v>
      </c>
      <c r="BR12" s="18">
        <f>VLOOKUP(BQ12,'Net_Schedule &amp; Net_Actual'!$A$1:$C$2107,2,0)</f>
        <v>25302.683000000001</v>
      </c>
      <c r="BS12" s="18">
        <f>VLOOKUP(BQ12,'Net_Schedule &amp; Net_Actual'!$A$1:$C$2107,3,0)</f>
        <v>25103.345000000001</v>
      </c>
      <c r="BT12" s="19">
        <f>[7]Summary!$O6</f>
        <v>31299.840000000062</v>
      </c>
      <c r="BU12" s="19">
        <f t="shared" si="24"/>
        <v>5280.0000000000109</v>
      </c>
      <c r="BV12" s="19">
        <f t="shared" si="25"/>
        <v>220.00000000000045</v>
      </c>
      <c r="BW12" s="19">
        <f t="shared" si="26"/>
        <v>4590.6432000000095</v>
      </c>
      <c r="BX12" s="19">
        <f>[7]Summary!$P6</f>
        <v>4348.079999999999</v>
      </c>
      <c r="BY12" s="52">
        <f t="shared" si="27"/>
        <v>3826.3103999999989</v>
      </c>
      <c r="CA12" s="16">
        <v>3</v>
      </c>
      <c r="CB12" s="17">
        <f t="shared" ref="CB12:CB39" si="39">CB11+1</f>
        <v>44868</v>
      </c>
      <c r="CC12" s="18">
        <f>VLOOKUP(CB12,'Net_Schedule &amp; Net_Actual'!$A$1:$C$2107,2,0)</f>
        <v>12725.2</v>
      </c>
      <c r="CD12" s="18">
        <f>VLOOKUP(CB12,'Net_Schedule &amp; Net_Actual'!$A$1:$C$2107,3,0)</f>
        <v>12626.982</v>
      </c>
      <c r="CE12" s="19">
        <f>[7]Summary!$Q6</f>
        <v>31299.840000000062</v>
      </c>
      <c r="CF12" s="19">
        <f t="shared" si="28"/>
        <v>5280.0000000000109</v>
      </c>
      <c r="CG12" s="19">
        <f t="shared" si="29"/>
        <v>220.00000000000045</v>
      </c>
      <c r="CH12" s="19">
        <f t="shared" si="30"/>
        <v>4590.6432000000095</v>
      </c>
      <c r="CI12" s="19">
        <f>[7]Summary!$R6</f>
        <v>2120.8675000000012</v>
      </c>
      <c r="CJ12" s="52">
        <f t="shared" si="31"/>
        <v>1866.3634000000011</v>
      </c>
    </row>
    <row r="13" spans="2:88" s="15" customFormat="1" ht="15.95" customHeight="1" x14ac:dyDescent="0.2">
      <c r="B13" s="16">
        <v>4</v>
      </c>
      <c r="C13" s="17">
        <f t="shared" si="32"/>
        <v>44655</v>
      </c>
      <c r="D13" s="18">
        <f>VLOOKUP(C13,'Net_Schedule &amp; Net_Actual'!$A$1:$C$2107,2,0)</f>
        <v>20199.148000000001</v>
      </c>
      <c r="E13" s="18">
        <f>VLOOKUP(C13,'Net_Schedule &amp; Net_Actual'!$A$1:$C$2107,3,0)</f>
        <v>20230.762999999999</v>
      </c>
      <c r="F13" s="19">
        <f>[7]Summary!$C7</f>
        <v>31299.840000000062</v>
      </c>
      <c r="G13" s="19">
        <f t="shared" si="0"/>
        <v>5280.0000000000109</v>
      </c>
      <c r="H13" s="19">
        <f t="shared" si="1"/>
        <v>220.00000000000045</v>
      </c>
      <c r="I13" s="19">
        <f t="shared" si="2"/>
        <v>4590.6432000000095</v>
      </c>
      <c r="J13" s="19">
        <f>[7]Summary!$D7</f>
        <v>3064.6250000000027</v>
      </c>
      <c r="K13" s="52">
        <f t="shared" si="3"/>
        <v>2696.8700000000026</v>
      </c>
      <c r="M13" s="16">
        <v>4</v>
      </c>
      <c r="N13" s="17">
        <f t="shared" si="33"/>
        <v>44685</v>
      </c>
      <c r="O13" s="18">
        <f>VLOOKUP(N13,'Net_Schedule &amp; Net_Actual'!$A$1:$C$2107,2,0)</f>
        <v>11867.5</v>
      </c>
      <c r="P13" s="18">
        <f>VLOOKUP(N13,'Net_Schedule &amp; Net_Actual'!$A$1:$C$2107,3,0)</f>
        <v>11698.618</v>
      </c>
      <c r="Q13" s="19">
        <f>[7]Summary!$E7</f>
        <v>31299.840000000062</v>
      </c>
      <c r="R13" s="19">
        <f t="shared" si="4"/>
        <v>5280.0000000000109</v>
      </c>
      <c r="S13" s="19">
        <f t="shared" si="5"/>
        <v>220.00000000000045</v>
      </c>
      <c r="T13" s="19">
        <f t="shared" si="6"/>
        <v>4590.6432000000095</v>
      </c>
      <c r="U13" s="19">
        <f>[7]Summary!$F7</f>
        <v>1977.8875000000016</v>
      </c>
      <c r="V13" s="52">
        <f t="shared" si="7"/>
        <v>1740.5410000000015</v>
      </c>
      <c r="X13" s="16">
        <v>4</v>
      </c>
      <c r="Y13" s="17">
        <f t="shared" si="34"/>
        <v>44716</v>
      </c>
      <c r="Z13" s="18">
        <f>VLOOKUP(Y13,'Net_Schedule &amp; Net_Actual'!$A$1:$C$2107,2,0)</f>
        <v>23714.400000000001</v>
      </c>
      <c r="AA13" s="18">
        <f>VLOOKUP(Y13,'Net_Schedule &amp; Net_Actual'!$A$1:$C$2107,3,0)</f>
        <v>23931.054</v>
      </c>
      <c r="AB13" s="19">
        <f>[7]Summary!$G7</f>
        <v>31299.840000000062</v>
      </c>
      <c r="AC13" s="19">
        <f t="shared" si="8"/>
        <v>5280.0000000000109</v>
      </c>
      <c r="AD13" s="19">
        <f t="shared" si="9"/>
        <v>220.00000000000045</v>
      </c>
      <c r="AE13" s="19">
        <f t="shared" si="10"/>
        <v>4590.6432000000095</v>
      </c>
      <c r="AF13" s="19">
        <f>[7]Summary!$H7</f>
        <v>3464.4600000000023</v>
      </c>
      <c r="AG13" s="52">
        <f t="shared" si="11"/>
        <v>3048.7248000000022</v>
      </c>
      <c r="AI13" s="16">
        <v>4</v>
      </c>
      <c r="AJ13" s="17">
        <f t="shared" si="35"/>
        <v>44746</v>
      </c>
      <c r="AK13" s="18">
        <f>VLOOKUP(AJ13,'Net_Schedule &amp; Net_Actual'!$A$1:$C$2107,2,0)</f>
        <v>31296</v>
      </c>
      <c r="AL13" s="18">
        <f>VLOOKUP(AJ13,'Net_Schedule &amp; Net_Actual'!$A$1:$C$2107,3,0)</f>
        <v>31176.945</v>
      </c>
      <c r="AM13" s="19">
        <f>[7]Summary!$I7</f>
        <v>31299.840000000062</v>
      </c>
      <c r="AN13" s="19">
        <f t="shared" si="12"/>
        <v>5280.0000000000109</v>
      </c>
      <c r="AO13" s="19">
        <f t="shared" si="13"/>
        <v>220.00000000000045</v>
      </c>
      <c r="AP13" s="19">
        <f t="shared" si="14"/>
        <v>4590.6432000000095</v>
      </c>
      <c r="AQ13" s="19">
        <f>[7]Summary!$J7</f>
        <v>5215.9200000000083</v>
      </c>
      <c r="AR13" s="52">
        <f t="shared" si="15"/>
        <v>4590.0096000000076</v>
      </c>
      <c r="AT13" s="16">
        <v>4</v>
      </c>
      <c r="AU13" s="17">
        <f t="shared" si="36"/>
        <v>44777</v>
      </c>
      <c r="AV13" s="18">
        <f>VLOOKUP(AU13,'Net_Schedule &amp; Net_Actual'!$A$1:$C$2107,2,0)</f>
        <v>30860.6</v>
      </c>
      <c r="AW13" s="18">
        <f>VLOOKUP(AU13,'Net_Schedule &amp; Net_Actual'!$A$1:$C$2107,3,0)</f>
        <v>30625.963</v>
      </c>
      <c r="AX13" s="19">
        <f>[7]Summary!$K7</f>
        <v>31299.840000000062</v>
      </c>
      <c r="AY13" s="19">
        <f t="shared" si="16"/>
        <v>5280.0000000000109</v>
      </c>
      <c r="AZ13" s="19">
        <f t="shared" si="17"/>
        <v>220.00000000000045</v>
      </c>
      <c r="BA13" s="19">
        <f t="shared" si="18"/>
        <v>4590.6432000000095</v>
      </c>
      <c r="BB13" s="19">
        <f>[7]Summary!$L7</f>
        <v>5215.9200000000083</v>
      </c>
      <c r="BC13" s="52">
        <f t="shared" si="19"/>
        <v>4590.0096000000076</v>
      </c>
      <c r="BE13" s="16">
        <v>4</v>
      </c>
      <c r="BF13" s="17">
        <f t="shared" si="37"/>
        <v>44808</v>
      </c>
      <c r="BG13" s="18">
        <f>VLOOKUP(BF13,'Net_Schedule &amp; Net_Actual'!$A$1:$C$2107,2,0)</f>
        <v>31296</v>
      </c>
      <c r="BH13" s="18">
        <f>VLOOKUP(BF13,'Net_Schedule &amp; Net_Actual'!$A$1:$C$2107,3,0)</f>
        <v>31064.436000000002</v>
      </c>
      <c r="BI13" s="19">
        <f>[7]Summary!$M7</f>
        <v>31299.840000000062</v>
      </c>
      <c r="BJ13" s="19">
        <f t="shared" si="20"/>
        <v>5280.0000000000109</v>
      </c>
      <c r="BK13" s="19">
        <f t="shared" si="21"/>
        <v>220.00000000000045</v>
      </c>
      <c r="BL13" s="19">
        <f t="shared" si="22"/>
        <v>4590.6432000000095</v>
      </c>
      <c r="BM13" s="19">
        <f>[7]Summary!$N7</f>
        <v>5215.9200000000083</v>
      </c>
      <c r="BN13" s="52">
        <f t="shared" si="23"/>
        <v>4590.0096000000076</v>
      </c>
      <c r="BP13" s="16">
        <v>4</v>
      </c>
      <c r="BQ13" s="17">
        <f t="shared" si="38"/>
        <v>44838</v>
      </c>
      <c r="BR13" s="18">
        <f>VLOOKUP(BQ13,'Net_Schedule &amp; Net_Actual'!$A$1:$C$2107,2,0)</f>
        <v>23460.224999999999</v>
      </c>
      <c r="BS13" s="18">
        <f>VLOOKUP(BQ13,'Net_Schedule &amp; Net_Actual'!$A$1:$C$2107,3,0)</f>
        <v>23448.726999999999</v>
      </c>
      <c r="BT13" s="19">
        <f>[7]Summary!$O7</f>
        <v>31299.840000000062</v>
      </c>
      <c r="BU13" s="19">
        <f t="shared" si="24"/>
        <v>5280.0000000000109</v>
      </c>
      <c r="BV13" s="19">
        <f t="shared" si="25"/>
        <v>220.00000000000045</v>
      </c>
      <c r="BW13" s="19">
        <f t="shared" si="26"/>
        <v>4590.6432000000095</v>
      </c>
      <c r="BX13" s="19">
        <f>[7]Summary!$P7</f>
        <v>3728.3975000000028</v>
      </c>
      <c r="BY13" s="52">
        <f t="shared" si="27"/>
        <v>3280.9898000000026</v>
      </c>
      <c r="CA13" s="16">
        <v>4</v>
      </c>
      <c r="CB13" s="17">
        <f t="shared" si="39"/>
        <v>44869</v>
      </c>
      <c r="CC13" s="18">
        <f>VLOOKUP(CB13,'Net_Schedule &amp; Net_Actual'!$A$1:$C$2107,2,0)</f>
        <v>11533.948</v>
      </c>
      <c r="CD13" s="18">
        <f>VLOOKUP(CB13,'Net_Schedule &amp; Net_Actual'!$A$1:$C$2107,3,0)</f>
        <v>11538.545</v>
      </c>
      <c r="CE13" s="19">
        <f>[7]Summary!$Q7</f>
        <v>31299.840000000062</v>
      </c>
      <c r="CF13" s="19">
        <f t="shared" si="28"/>
        <v>5280.0000000000109</v>
      </c>
      <c r="CG13" s="19">
        <f t="shared" si="29"/>
        <v>220.00000000000045</v>
      </c>
      <c r="CH13" s="19">
        <f t="shared" si="30"/>
        <v>4590.6432000000095</v>
      </c>
      <c r="CI13" s="19">
        <f>[7]Summary!$R7</f>
        <v>1922.3275000000012</v>
      </c>
      <c r="CJ13" s="52">
        <f t="shared" si="31"/>
        <v>1691.648200000001</v>
      </c>
    </row>
    <row r="14" spans="2:88" s="15" customFormat="1" ht="15.95" customHeight="1" x14ac:dyDescent="0.2">
      <c r="B14" s="16">
        <v>5</v>
      </c>
      <c r="C14" s="17">
        <f t="shared" si="32"/>
        <v>44656</v>
      </c>
      <c r="D14" s="18">
        <f>VLOOKUP(C14,'Net_Schedule &amp; Net_Actual'!$A$1:$C$2107,2,0)</f>
        <v>19081.865000000002</v>
      </c>
      <c r="E14" s="18">
        <f>VLOOKUP(C14,'Net_Schedule &amp; Net_Actual'!$A$1:$C$2107,3,0)</f>
        <v>17646.544999999998</v>
      </c>
      <c r="F14" s="19">
        <f>[7]Summary!$C8</f>
        <v>31299.840000000062</v>
      </c>
      <c r="G14" s="19">
        <f t="shared" si="0"/>
        <v>5280.0000000000109</v>
      </c>
      <c r="H14" s="19">
        <f t="shared" si="1"/>
        <v>220.00000000000045</v>
      </c>
      <c r="I14" s="19">
        <f t="shared" si="2"/>
        <v>4590.6432000000095</v>
      </c>
      <c r="J14" s="19">
        <f>[7]Summary!$D8</f>
        <v>3978.5475000000033</v>
      </c>
      <c r="K14" s="52">
        <f t="shared" si="3"/>
        <v>3501.1218000000031</v>
      </c>
      <c r="M14" s="16">
        <v>5</v>
      </c>
      <c r="N14" s="17">
        <f t="shared" si="33"/>
        <v>44686</v>
      </c>
      <c r="O14" s="18">
        <f>VLOOKUP(N14,'Net_Schedule &amp; Net_Actual'!$A$1:$C$2107,2,0)</f>
        <v>11006</v>
      </c>
      <c r="P14" s="18">
        <f>VLOOKUP(N14,'Net_Schedule &amp; Net_Actual'!$A$1:$C$2107,3,0)</f>
        <v>11038.982</v>
      </c>
      <c r="Q14" s="19">
        <f>[7]Summary!$E8</f>
        <v>31299.840000000062</v>
      </c>
      <c r="R14" s="19">
        <f t="shared" si="4"/>
        <v>5280.0000000000109</v>
      </c>
      <c r="S14" s="19">
        <f t="shared" si="5"/>
        <v>220.00000000000045</v>
      </c>
      <c r="T14" s="19">
        <f t="shared" si="6"/>
        <v>4590.6432000000095</v>
      </c>
      <c r="U14" s="19">
        <f>[7]Summary!$F8</f>
        <v>1763.9875000000009</v>
      </c>
      <c r="V14" s="52">
        <f t="shared" si="7"/>
        <v>1552.3090000000009</v>
      </c>
      <c r="X14" s="16">
        <v>5</v>
      </c>
      <c r="Y14" s="17">
        <f t="shared" si="34"/>
        <v>44717</v>
      </c>
      <c r="Z14" s="18">
        <f>VLOOKUP(Y14,'Net_Schedule &amp; Net_Actual'!$A$1:$C$2107,2,0)</f>
        <v>21268.825000000001</v>
      </c>
      <c r="AA14" s="18">
        <f>VLOOKUP(Y14,'Net_Schedule &amp; Net_Actual'!$A$1:$C$2107,3,0)</f>
        <v>21372.508999999998</v>
      </c>
      <c r="AB14" s="19">
        <f>[7]Summary!$G8</f>
        <v>31299.840000000062</v>
      </c>
      <c r="AC14" s="19">
        <f t="shared" si="8"/>
        <v>5280.0000000000109</v>
      </c>
      <c r="AD14" s="19">
        <f t="shared" si="9"/>
        <v>220.00000000000045</v>
      </c>
      <c r="AE14" s="19">
        <f t="shared" si="10"/>
        <v>4590.6432000000095</v>
      </c>
      <c r="AF14" s="19">
        <f>[7]Summary!$H8</f>
        <v>3503.8525000000027</v>
      </c>
      <c r="AG14" s="52">
        <f t="shared" si="11"/>
        <v>3083.3902000000026</v>
      </c>
      <c r="AI14" s="16">
        <v>5</v>
      </c>
      <c r="AJ14" s="17">
        <f t="shared" si="35"/>
        <v>44747</v>
      </c>
      <c r="AK14" s="18">
        <f>VLOOKUP(AJ14,'Net_Schedule &amp; Net_Actual'!$A$1:$C$2107,2,0)</f>
        <v>31296</v>
      </c>
      <c r="AL14" s="18">
        <f>VLOOKUP(AJ14,'Net_Schedule &amp; Net_Actual'!$A$1:$C$2107,3,0)</f>
        <v>31062.982</v>
      </c>
      <c r="AM14" s="19">
        <f>[7]Summary!$I8</f>
        <v>31299.840000000062</v>
      </c>
      <c r="AN14" s="19">
        <f t="shared" si="12"/>
        <v>5280.0000000000109</v>
      </c>
      <c r="AO14" s="19">
        <f t="shared" si="13"/>
        <v>220.00000000000045</v>
      </c>
      <c r="AP14" s="19">
        <f t="shared" si="14"/>
        <v>4590.6432000000095</v>
      </c>
      <c r="AQ14" s="19">
        <f>[7]Summary!$J8</f>
        <v>5215.9200000000083</v>
      </c>
      <c r="AR14" s="52">
        <f t="shared" si="15"/>
        <v>4590.0096000000076</v>
      </c>
      <c r="AT14" s="16">
        <v>5</v>
      </c>
      <c r="AU14" s="17">
        <f t="shared" si="36"/>
        <v>44778</v>
      </c>
      <c r="AV14" s="18">
        <f>VLOOKUP(AU14,'Net_Schedule &amp; Net_Actual'!$A$1:$C$2107,2,0)</f>
        <v>31296</v>
      </c>
      <c r="AW14" s="18">
        <f>VLOOKUP(AU14,'Net_Schedule &amp; Net_Actual'!$A$1:$C$2107,3,0)</f>
        <v>31109.817999999999</v>
      </c>
      <c r="AX14" s="19">
        <f>[7]Summary!$K8</f>
        <v>31299.840000000062</v>
      </c>
      <c r="AY14" s="19">
        <f t="shared" si="16"/>
        <v>5280.0000000000109</v>
      </c>
      <c r="AZ14" s="19">
        <f t="shared" si="17"/>
        <v>220.00000000000045</v>
      </c>
      <c r="BA14" s="19">
        <f t="shared" si="18"/>
        <v>4590.6432000000095</v>
      </c>
      <c r="BB14" s="19">
        <f>[7]Summary!$L8</f>
        <v>5215.9200000000083</v>
      </c>
      <c r="BC14" s="52">
        <f t="shared" si="19"/>
        <v>4590.0096000000076</v>
      </c>
      <c r="BE14" s="16">
        <v>5</v>
      </c>
      <c r="BF14" s="17">
        <f t="shared" si="37"/>
        <v>44809</v>
      </c>
      <c r="BG14" s="18">
        <f>VLOOKUP(BF14,'Net_Schedule &amp; Net_Actual'!$A$1:$C$2107,2,0)</f>
        <v>31296</v>
      </c>
      <c r="BH14" s="18">
        <f>VLOOKUP(BF14,'Net_Schedule &amp; Net_Actual'!$A$1:$C$2107,3,0)</f>
        <v>31208.363000000001</v>
      </c>
      <c r="BI14" s="19">
        <f>[7]Summary!$M8</f>
        <v>31299.840000000062</v>
      </c>
      <c r="BJ14" s="19">
        <f t="shared" si="20"/>
        <v>5280.0000000000109</v>
      </c>
      <c r="BK14" s="19">
        <f t="shared" si="21"/>
        <v>220.00000000000045</v>
      </c>
      <c r="BL14" s="19">
        <f t="shared" si="22"/>
        <v>4590.6432000000095</v>
      </c>
      <c r="BM14" s="19">
        <f>[7]Summary!$N8</f>
        <v>5215.9200000000083</v>
      </c>
      <c r="BN14" s="52">
        <f t="shared" si="23"/>
        <v>4590.0096000000076</v>
      </c>
      <c r="BP14" s="16">
        <v>5</v>
      </c>
      <c r="BQ14" s="17">
        <f t="shared" si="38"/>
        <v>44839</v>
      </c>
      <c r="BR14" s="18">
        <f>VLOOKUP(BQ14,'Net_Schedule &amp; Net_Actual'!$A$1:$C$2107,2,0)</f>
        <v>26071.768</v>
      </c>
      <c r="BS14" s="18">
        <f>VLOOKUP(BQ14,'Net_Schedule &amp; Net_Actual'!$A$1:$C$2107,3,0)</f>
        <v>25951.781999999999</v>
      </c>
      <c r="BT14" s="19">
        <f>[7]Summary!$O8</f>
        <v>31299.840000000062</v>
      </c>
      <c r="BU14" s="19">
        <f t="shared" si="24"/>
        <v>5280.0000000000109</v>
      </c>
      <c r="BV14" s="19">
        <f t="shared" si="25"/>
        <v>220.00000000000045</v>
      </c>
      <c r="BW14" s="19">
        <f t="shared" si="26"/>
        <v>4590.6432000000095</v>
      </c>
      <c r="BX14" s="19">
        <f>[7]Summary!$P8</f>
        <v>4348.079999999999</v>
      </c>
      <c r="BY14" s="52">
        <f t="shared" si="27"/>
        <v>3826.3103999999989</v>
      </c>
      <c r="CA14" s="16">
        <v>5</v>
      </c>
      <c r="CB14" s="17">
        <f t="shared" si="39"/>
        <v>44870</v>
      </c>
      <c r="CC14" s="18">
        <f>VLOOKUP(CB14,'Net_Schedule &amp; Net_Actual'!$A$1:$C$2107,2,0)</f>
        <v>13218.8</v>
      </c>
      <c r="CD14" s="18">
        <f>VLOOKUP(CB14,'Net_Schedule &amp; Net_Actual'!$A$1:$C$2107,3,0)</f>
        <v>13159.2</v>
      </c>
      <c r="CE14" s="19">
        <f>[7]Summary!$Q8</f>
        <v>31299.840000000062</v>
      </c>
      <c r="CF14" s="19">
        <f t="shared" si="28"/>
        <v>5280.0000000000109</v>
      </c>
      <c r="CG14" s="19">
        <f t="shared" si="29"/>
        <v>220.00000000000045</v>
      </c>
      <c r="CH14" s="19">
        <f t="shared" si="30"/>
        <v>4590.6432000000095</v>
      </c>
      <c r="CI14" s="19">
        <f>[7]Summary!$R8</f>
        <v>2203.1325000000015</v>
      </c>
      <c r="CJ14" s="52">
        <f t="shared" si="31"/>
        <v>1938.7566000000013</v>
      </c>
    </row>
    <row r="15" spans="2:88" s="15" customFormat="1" ht="15.95" customHeight="1" x14ac:dyDescent="0.2">
      <c r="B15" s="16">
        <v>6</v>
      </c>
      <c r="C15" s="17">
        <f t="shared" si="32"/>
        <v>44657</v>
      </c>
      <c r="D15" s="18">
        <f>VLOOKUP(C15,'Net_Schedule &amp; Net_Actual'!$A$1:$C$2107,2,0)</f>
        <v>13290.798000000001</v>
      </c>
      <c r="E15" s="18">
        <f>VLOOKUP(C15,'Net_Schedule &amp; Net_Actual'!$A$1:$C$2107,3,0)</f>
        <v>13357.6</v>
      </c>
      <c r="F15" s="19">
        <f>[7]Summary!$C9</f>
        <v>31299.840000000062</v>
      </c>
      <c r="G15" s="19">
        <f t="shared" si="0"/>
        <v>5280.0000000000109</v>
      </c>
      <c r="H15" s="19">
        <f t="shared" si="1"/>
        <v>220.00000000000045</v>
      </c>
      <c r="I15" s="19">
        <f t="shared" si="2"/>
        <v>4590.6432000000095</v>
      </c>
      <c r="J15" s="19">
        <f>[7]Summary!$D9</f>
        <v>2541.4100000000021</v>
      </c>
      <c r="K15" s="52">
        <f t="shared" si="3"/>
        <v>2236.4408000000017</v>
      </c>
      <c r="M15" s="16">
        <v>6</v>
      </c>
      <c r="N15" s="17">
        <f t="shared" si="33"/>
        <v>44687</v>
      </c>
      <c r="O15" s="18">
        <f>VLOOKUP(N15,'Net_Schedule &amp; Net_Actual'!$A$1:$C$2107,2,0)</f>
        <v>12472.5</v>
      </c>
      <c r="P15" s="18">
        <f>VLOOKUP(N15,'Net_Schedule &amp; Net_Actual'!$A$1:$C$2107,3,0)</f>
        <v>12445.236000000001</v>
      </c>
      <c r="Q15" s="19">
        <f>[7]Summary!$E9</f>
        <v>31299.840000000062</v>
      </c>
      <c r="R15" s="19">
        <f t="shared" si="4"/>
        <v>5280.0000000000109</v>
      </c>
      <c r="S15" s="19">
        <f t="shared" si="5"/>
        <v>220.00000000000045</v>
      </c>
      <c r="T15" s="19">
        <f t="shared" si="6"/>
        <v>4590.6432000000095</v>
      </c>
      <c r="U15" s="19">
        <f>[7]Summary!$F9</f>
        <v>2018.5800000000017</v>
      </c>
      <c r="V15" s="52">
        <f t="shared" si="7"/>
        <v>1776.3504000000016</v>
      </c>
      <c r="X15" s="16">
        <v>6</v>
      </c>
      <c r="Y15" s="17">
        <f t="shared" si="34"/>
        <v>44718</v>
      </c>
      <c r="Z15" s="18">
        <f>VLOOKUP(Y15,'Net_Schedule &amp; Net_Actual'!$A$1:$C$2107,2,0)</f>
        <v>24657.067999999999</v>
      </c>
      <c r="AA15" s="18">
        <f>VLOOKUP(Y15,'Net_Schedule &amp; Net_Actual'!$A$1:$C$2107,3,0)</f>
        <v>25392.508999999998</v>
      </c>
      <c r="AB15" s="19">
        <f>[7]Summary!$G9</f>
        <v>31299.840000000062</v>
      </c>
      <c r="AC15" s="19">
        <f t="shared" si="8"/>
        <v>5280.0000000000109</v>
      </c>
      <c r="AD15" s="19">
        <f t="shared" si="9"/>
        <v>220.00000000000045</v>
      </c>
      <c r="AE15" s="19">
        <f t="shared" si="10"/>
        <v>4590.6432000000095</v>
      </c>
      <c r="AF15" s="19">
        <f>[7]Summary!$H9</f>
        <v>3573.1875000000032</v>
      </c>
      <c r="AG15" s="52">
        <f t="shared" si="11"/>
        <v>3144.4050000000029</v>
      </c>
      <c r="AI15" s="16">
        <v>6</v>
      </c>
      <c r="AJ15" s="17">
        <f t="shared" si="35"/>
        <v>44748</v>
      </c>
      <c r="AK15" s="18">
        <f>VLOOKUP(AJ15,'Net_Schedule &amp; Net_Actual'!$A$1:$C$2107,2,0)</f>
        <v>31296</v>
      </c>
      <c r="AL15" s="18">
        <f>VLOOKUP(AJ15,'Net_Schedule &amp; Net_Actual'!$A$1:$C$2107,3,0)</f>
        <v>31009.526999999998</v>
      </c>
      <c r="AM15" s="19">
        <f>[7]Summary!$I9</f>
        <v>31299.840000000062</v>
      </c>
      <c r="AN15" s="19">
        <f t="shared" si="12"/>
        <v>5280.0000000000109</v>
      </c>
      <c r="AO15" s="19">
        <f t="shared" si="13"/>
        <v>220.00000000000045</v>
      </c>
      <c r="AP15" s="19">
        <f t="shared" si="14"/>
        <v>4590.6432000000095</v>
      </c>
      <c r="AQ15" s="19">
        <f>[7]Summary!$J9</f>
        <v>5215.9200000000083</v>
      </c>
      <c r="AR15" s="52">
        <f t="shared" si="15"/>
        <v>4590.0096000000076</v>
      </c>
      <c r="AT15" s="16">
        <v>6</v>
      </c>
      <c r="AU15" s="17">
        <f t="shared" si="36"/>
        <v>44779</v>
      </c>
      <c r="AV15" s="18">
        <f>VLOOKUP(AU15,'Net_Schedule &amp; Net_Actual'!$A$1:$C$2107,2,0)</f>
        <v>30721.8</v>
      </c>
      <c r="AW15" s="18">
        <f>VLOOKUP(AU15,'Net_Schedule &amp; Net_Actual'!$A$1:$C$2107,3,0)</f>
        <v>27817.526999999998</v>
      </c>
      <c r="AX15" s="19">
        <f>[7]Summary!$K9</f>
        <v>31299.840000000062</v>
      </c>
      <c r="AY15" s="19">
        <f t="shared" si="16"/>
        <v>5280.0000000000109</v>
      </c>
      <c r="AZ15" s="19">
        <f t="shared" si="17"/>
        <v>220.00000000000045</v>
      </c>
      <c r="BA15" s="19">
        <f t="shared" si="18"/>
        <v>4590.6432000000095</v>
      </c>
      <c r="BB15" s="19">
        <f>[7]Summary!$L9</f>
        <v>5215.9200000000083</v>
      </c>
      <c r="BC15" s="52">
        <f t="shared" si="19"/>
        <v>4590.0096000000076</v>
      </c>
      <c r="BE15" s="16">
        <v>6</v>
      </c>
      <c r="BF15" s="17">
        <f t="shared" si="37"/>
        <v>44810</v>
      </c>
      <c r="BG15" s="18">
        <f>VLOOKUP(BF15,'Net_Schedule &amp; Net_Actual'!$A$1:$C$2107,2,0)</f>
        <v>31296</v>
      </c>
      <c r="BH15" s="18">
        <f>VLOOKUP(BF15,'Net_Schedule &amp; Net_Actual'!$A$1:$C$2107,3,0)</f>
        <v>31237.744999999999</v>
      </c>
      <c r="BI15" s="19">
        <f>[7]Summary!$M9</f>
        <v>31299.840000000062</v>
      </c>
      <c r="BJ15" s="19">
        <f t="shared" si="20"/>
        <v>5280.0000000000109</v>
      </c>
      <c r="BK15" s="19">
        <f t="shared" si="21"/>
        <v>220.00000000000045</v>
      </c>
      <c r="BL15" s="19">
        <f t="shared" si="22"/>
        <v>4590.6432000000095</v>
      </c>
      <c r="BM15" s="19">
        <f>[7]Summary!$N9</f>
        <v>5215.9200000000083</v>
      </c>
      <c r="BN15" s="52">
        <f t="shared" si="23"/>
        <v>4590.0096000000076</v>
      </c>
      <c r="BP15" s="16">
        <v>6</v>
      </c>
      <c r="BQ15" s="17">
        <f t="shared" si="38"/>
        <v>44840</v>
      </c>
      <c r="BR15" s="18">
        <f>VLOOKUP(BQ15,'Net_Schedule &amp; Net_Actual'!$A$1:$C$2107,2,0)</f>
        <v>26085.152999999998</v>
      </c>
      <c r="BS15" s="18">
        <f>VLOOKUP(BQ15,'Net_Schedule &amp; Net_Actual'!$A$1:$C$2107,3,0)</f>
        <v>25905.963</v>
      </c>
      <c r="BT15" s="19">
        <f>[7]Summary!$O9</f>
        <v>31299.840000000062</v>
      </c>
      <c r="BU15" s="19">
        <f t="shared" si="24"/>
        <v>5280.0000000000109</v>
      </c>
      <c r="BV15" s="19">
        <f t="shared" si="25"/>
        <v>220.00000000000045</v>
      </c>
      <c r="BW15" s="19">
        <f t="shared" si="26"/>
        <v>4590.6432000000095</v>
      </c>
      <c r="BX15" s="19">
        <f>[7]Summary!$P9</f>
        <v>4348.079999999999</v>
      </c>
      <c r="BY15" s="52">
        <f t="shared" si="27"/>
        <v>3826.3103999999989</v>
      </c>
      <c r="CA15" s="16">
        <v>6</v>
      </c>
      <c r="CB15" s="17">
        <f t="shared" si="39"/>
        <v>44871</v>
      </c>
      <c r="CC15" s="18">
        <f>VLOOKUP(CB15,'Net_Schedule &amp; Net_Actual'!$A$1:$C$2107,2,0)</f>
        <v>10266.700000000001</v>
      </c>
      <c r="CD15" s="18">
        <f>VLOOKUP(CB15,'Net_Schedule &amp; Net_Actual'!$A$1:$C$2107,3,0)</f>
        <v>10250.4</v>
      </c>
      <c r="CE15" s="19">
        <f>[7]Summary!$Q9</f>
        <v>31299.840000000062</v>
      </c>
      <c r="CF15" s="19">
        <f t="shared" si="28"/>
        <v>5280.0000000000109</v>
      </c>
      <c r="CG15" s="19">
        <f t="shared" si="29"/>
        <v>220.00000000000045</v>
      </c>
      <c r="CH15" s="19">
        <f t="shared" si="30"/>
        <v>4590.6432000000095</v>
      </c>
      <c r="CI15" s="19">
        <f>[7]Summary!$R9</f>
        <v>1711.1250000000009</v>
      </c>
      <c r="CJ15" s="52">
        <f t="shared" si="31"/>
        <v>1505.7900000000009</v>
      </c>
    </row>
    <row r="16" spans="2:88" s="15" customFormat="1" ht="15.95" customHeight="1" x14ac:dyDescent="0.2">
      <c r="B16" s="16">
        <v>7</v>
      </c>
      <c r="C16" s="17">
        <f t="shared" si="32"/>
        <v>44658</v>
      </c>
      <c r="D16" s="18">
        <f>VLOOKUP(C16,'Net_Schedule &amp; Net_Actual'!$A$1:$C$2107,2,0)</f>
        <v>13294.325000000001</v>
      </c>
      <c r="E16" s="18">
        <f>VLOOKUP(C16,'Net_Schedule &amp; Net_Actual'!$A$1:$C$2107,3,0)</f>
        <v>13346.109</v>
      </c>
      <c r="F16" s="19">
        <f>[7]Summary!$C10</f>
        <v>31299.840000000062</v>
      </c>
      <c r="G16" s="19">
        <f t="shared" si="0"/>
        <v>5280.0000000000109</v>
      </c>
      <c r="H16" s="19">
        <f t="shared" si="1"/>
        <v>220.00000000000045</v>
      </c>
      <c r="I16" s="19">
        <f t="shared" si="2"/>
        <v>4590.6432000000095</v>
      </c>
      <c r="J16" s="19">
        <f>[7]Summary!$D10</f>
        <v>2444.1675000000018</v>
      </c>
      <c r="K16" s="52">
        <f t="shared" si="3"/>
        <v>2150.8674000000015</v>
      </c>
      <c r="M16" s="16">
        <v>7</v>
      </c>
      <c r="N16" s="17">
        <f t="shared" si="33"/>
        <v>44688</v>
      </c>
      <c r="O16" s="18">
        <f>VLOOKUP(N16,'Net_Schedule &amp; Net_Actual'!$A$1:$C$2107,2,0)</f>
        <v>13396.5</v>
      </c>
      <c r="P16" s="18">
        <f>VLOOKUP(N16,'Net_Schedule &amp; Net_Actual'!$A$1:$C$2107,3,0)</f>
        <v>13332.582</v>
      </c>
      <c r="Q16" s="19">
        <f>[7]Summary!$E10</f>
        <v>31299.840000000062</v>
      </c>
      <c r="R16" s="19">
        <f t="shared" si="4"/>
        <v>5280.0000000000109</v>
      </c>
      <c r="S16" s="19">
        <f t="shared" si="5"/>
        <v>220.00000000000045</v>
      </c>
      <c r="T16" s="19">
        <f t="shared" si="6"/>
        <v>4590.6432000000095</v>
      </c>
      <c r="U16" s="19">
        <f>[7]Summary!$F10</f>
        <v>2102.2375000000015</v>
      </c>
      <c r="V16" s="52">
        <f t="shared" si="7"/>
        <v>1849.9690000000014</v>
      </c>
      <c r="X16" s="16">
        <v>7</v>
      </c>
      <c r="Y16" s="17">
        <f t="shared" si="34"/>
        <v>44719</v>
      </c>
      <c r="Z16" s="18">
        <f>VLOOKUP(Y16,'Net_Schedule &amp; Net_Actual'!$A$1:$C$2107,2,0)</f>
        <v>24924.959999999999</v>
      </c>
      <c r="AA16" s="18">
        <f>VLOOKUP(Y16,'Net_Schedule &amp; Net_Actual'!$A$1:$C$2107,3,0)</f>
        <v>24817.526999999998</v>
      </c>
      <c r="AB16" s="19">
        <f>[7]Summary!$G10</f>
        <v>31299.840000000062</v>
      </c>
      <c r="AC16" s="19">
        <f t="shared" si="8"/>
        <v>5280.0000000000109</v>
      </c>
      <c r="AD16" s="19">
        <f t="shared" si="9"/>
        <v>220.00000000000045</v>
      </c>
      <c r="AE16" s="19">
        <f t="shared" si="10"/>
        <v>4590.6432000000095</v>
      </c>
      <c r="AF16" s="19">
        <f>[7]Summary!$H10</f>
        <v>4012.3475000000058</v>
      </c>
      <c r="AG16" s="52">
        <f t="shared" si="11"/>
        <v>3530.865800000005</v>
      </c>
      <c r="AI16" s="16">
        <v>7</v>
      </c>
      <c r="AJ16" s="17">
        <f t="shared" si="35"/>
        <v>44749</v>
      </c>
      <c r="AK16" s="18">
        <f>VLOOKUP(AJ16,'Net_Schedule &amp; Net_Actual'!$A$1:$C$2107,2,0)</f>
        <v>30147.598000000002</v>
      </c>
      <c r="AL16" s="18">
        <f>VLOOKUP(AJ16,'Net_Schedule &amp; Net_Actual'!$A$1:$C$2107,3,0)</f>
        <v>29700.218000000001</v>
      </c>
      <c r="AM16" s="19">
        <f>[7]Summary!$I10</f>
        <v>31299.840000000062</v>
      </c>
      <c r="AN16" s="19">
        <f t="shared" si="12"/>
        <v>5280.0000000000109</v>
      </c>
      <c r="AO16" s="19">
        <f t="shared" si="13"/>
        <v>220.00000000000045</v>
      </c>
      <c r="AP16" s="19">
        <f t="shared" si="14"/>
        <v>4590.6432000000095</v>
      </c>
      <c r="AQ16" s="19">
        <f>[7]Summary!$J10</f>
        <v>5215.9200000000083</v>
      </c>
      <c r="AR16" s="52">
        <f t="shared" si="15"/>
        <v>4590.0096000000076</v>
      </c>
      <c r="AT16" s="16">
        <v>7</v>
      </c>
      <c r="AU16" s="17">
        <f t="shared" si="36"/>
        <v>44780</v>
      </c>
      <c r="AV16" s="18">
        <f>VLOOKUP(AU16,'Net_Schedule &amp; Net_Actual'!$A$1:$C$2107,2,0)</f>
        <v>30860.799999999999</v>
      </c>
      <c r="AW16" s="18">
        <f>VLOOKUP(AU16,'Net_Schedule &amp; Net_Actual'!$A$1:$C$2107,3,0)</f>
        <v>30628.581999999999</v>
      </c>
      <c r="AX16" s="19">
        <f>[7]Summary!$K10</f>
        <v>31299.840000000062</v>
      </c>
      <c r="AY16" s="19">
        <f t="shared" si="16"/>
        <v>5280.0000000000109</v>
      </c>
      <c r="AZ16" s="19">
        <f t="shared" si="17"/>
        <v>220.00000000000045</v>
      </c>
      <c r="BA16" s="19">
        <f t="shared" si="18"/>
        <v>4590.6432000000095</v>
      </c>
      <c r="BB16" s="19">
        <f>[7]Summary!$L10</f>
        <v>5143.4000000000069</v>
      </c>
      <c r="BC16" s="52">
        <f t="shared" si="19"/>
        <v>4526.1920000000064</v>
      </c>
      <c r="BE16" s="16">
        <v>7</v>
      </c>
      <c r="BF16" s="17">
        <f t="shared" si="37"/>
        <v>44811</v>
      </c>
      <c r="BG16" s="18">
        <f>VLOOKUP(BF16,'Net_Schedule &amp; Net_Actual'!$A$1:$C$2107,2,0)</f>
        <v>31296</v>
      </c>
      <c r="BH16" s="18">
        <f>VLOOKUP(BF16,'Net_Schedule &amp; Net_Actual'!$A$1:$C$2107,3,0)</f>
        <v>31264.072</v>
      </c>
      <c r="BI16" s="19">
        <f>[7]Summary!$M10</f>
        <v>31299.840000000062</v>
      </c>
      <c r="BJ16" s="19">
        <f t="shared" si="20"/>
        <v>5280.0000000000109</v>
      </c>
      <c r="BK16" s="19">
        <f t="shared" si="21"/>
        <v>220.00000000000045</v>
      </c>
      <c r="BL16" s="19">
        <f t="shared" si="22"/>
        <v>4590.6432000000095</v>
      </c>
      <c r="BM16" s="19">
        <f>[7]Summary!$N10</f>
        <v>5215.9200000000083</v>
      </c>
      <c r="BN16" s="52">
        <f t="shared" si="23"/>
        <v>4590.0096000000076</v>
      </c>
      <c r="BP16" s="16">
        <v>7</v>
      </c>
      <c r="BQ16" s="17">
        <f t="shared" si="38"/>
        <v>44841</v>
      </c>
      <c r="BR16" s="18">
        <f>VLOOKUP(BQ16,'Net_Schedule &amp; Net_Actual'!$A$1:$C$2107,2,0)</f>
        <v>25646.400000000001</v>
      </c>
      <c r="BS16" s="18">
        <f>VLOOKUP(BQ16,'Net_Schedule &amp; Net_Actual'!$A$1:$C$2107,3,0)</f>
        <v>25547.272000000001</v>
      </c>
      <c r="BT16" s="19">
        <f>[7]Summary!$O10</f>
        <v>31299.840000000062</v>
      </c>
      <c r="BU16" s="19">
        <f t="shared" si="24"/>
        <v>5280.0000000000109</v>
      </c>
      <c r="BV16" s="19">
        <f t="shared" si="25"/>
        <v>220.00000000000045</v>
      </c>
      <c r="BW16" s="19">
        <f t="shared" si="26"/>
        <v>4590.6432000000095</v>
      </c>
      <c r="BX16" s="19">
        <f>[7]Summary!$P10</f>
        <v>4348.079999999999</v>
      </c>
      <c r="BY16" s="52">
        <f t="shared" si="27"/>
        <v>3826.3103999999989</v>
      </c>
      <c r="CA16" s="16">
        <v>7</v>
      </c>
      <c r="CB16" s="17">
        <f t="shared" si="39"/>
        <v>44872</v>
      </c>
      <c r="CC16" s="18">
        <f>VLOOKUP(CB16,'Net_Schedule &amp; Net_Actual'!$A$1:$C$2107,2,0)</f>
        <v>13520.7</v>
      </c>
      <c r="CD16" s="18">
        <f>VLOOKUP(CB16,'Net_Schedule &amp; Net_Actual'!$A$1:$C$2107,3,0)</f>
        <v>13574.545</v>
      </c>
      <c r="CE16" s="19">
        <f>[7]Summary!$Q10</f>
        <v>31299.840000000062</v>
      </c>
      <c r="CF16" s="19">
        <f t="shared" si="28"/>
        <v>5280.0000000000109</v>
      </c>
      <c r="CG16" s="19">
        <f t="shared" si="29"/>
        <v>220.00000000000045</v>
      </c>
      <c r="CH16" s="19">
        <f t="shared" si="30"/>
        <v>4590.6432000000095</v>
      </c>
      <c r="CI16" s="19">
        <f>[7]Summary!$R10</f>
        <v>2253.4500000000012</v>
      </c>
      <c r="CJ16" s="52">
        <f t="shared" si="31"/>
        <v>1983.036000000001</v>
      </c>
    </row>
    <row r="17" spans="2:88" s="15" customFormat="1" ht="15.95" customHeight="1" x14ac:dyDescent="0.2">
      <c r="B17" s="16">
        <v>8</v>
      </c>
      <c r="C17" s="17">
        <f t="shared" si="32"/>
        <v>44659</v>
      </c>
      <c r="D17" s="18">
        <f>VLOOKUP(C17,'Net_Schedule &amp; Net_Actual'!$A$1:$C$2107,2,0)</f>
        <v>12663.75</v>
      </c>
      <c r="E17" s="18">
        <f>VLOOKUP(C17,'Net_Schedule &amp; Net_Actual'!$A$1:$C$2107,3,0)</f>
        <v>12686.182000000001</v>
      </c>
      <c r="F17" s="19">
        <f>[7]Summary!$C11</f>
        <v>31299.840000000062</v>
      </c>
      <c r="G17" s="19">
        <f t="shared" si="0"/>
        <v>5280.0000000000109</v>
      </c>
      <c r="H17" s="19">
        <f t="shared" si="1"/>
        <v>220.00000000000045</v>
      </c>
      <c r="I17" s="19">
        <f t="shared" si="2"/>
        <v>4590.6432000000095</v>
      </c>
      <c r="J17" s="19">
        <f>[7]Summary!$D11</f>
        <v>2028.2300000000023</v>
      </c>
      <c r="K17" s="52">
        <f t="shared" si="3"/>
        <v>1784.842400000002</v>
      </c>
      <c r="M17" s="16">
        <v>8</v>
      </c>
      <c r="N17" s="17">
        <f t="shared" si="33"/>
        <v>44689</v>
      </c>
      <c r="O17" s="18">
        <f>VLOOKUP(N17,'Net_Schedule &amp; Net_Actual'!$A$1:$C$2107,2,0)</f>
        <v>12170.883</v>
      </c>
      <c r="P17" s="18">
        <f>VLOOKUP(N17,'Net_Schedule &amp; Net_Actual'!$A$1:$C$2107,3,0)</f>
        <v>12146.036</v>
      </c>
      <c r="Q17" s="19">
        <f>[7]Summary!$E11</f>
        <v>31299.840000000062</v>
      </c>
      <c r="R17" s="19">
        <f t="shared" si="4"/>
        <v>5280.0000000000109</v>
      </c>
      <c r="S17" s="19">
        <f t="shared" si="5"/>
        <v>220.00000000000045</v>
      </c>
      <c r="T17" s="19">
        <f t="shared" si="6"/>
        <v>4590.6432000000095</v>
      </c>
      <c r="U17" s="19">
        <f>[7]Summary!$F11</f>
        <v>1999.6900000000016</v>
      </c>
      <c r="V17" s="52">
        <f t="shared" si="7"/>
        <v>1759.7272000000014</v>
      </c>
      <c r="X17" s="16">
        <v>8</v>
      </c>
      <c r="Y17" s="17">
        <f t="shared" si="34"/>
        <v>44720</v>
      </c>
      <c r="Z17" s="18">
        <f>VLOOKUP(Y17,'Net_Schedule &amp; Net_Actual'!$A$1:$C$2107,2,0)</f>
        <v>27203.334999999999</v>
      </c>
      <c r="AA17" s="18">
        <f>VLOOKUP(Y17,'Net_Schedule &amp; Net_Actual'!$A$1:$C$2107,3,0)</f>
        <v>27070.835999999999</v>
      </c>
      <c r="AB17" s="19">
        <f>[7]Summary!$G11</f>
        <v>31299.840000000062</v>
      </c>
      <c r="AC17" s="19">
        <f t="shared" si="8"/>
        <v>5280.0000000000109</v>
      </c>
      <c r="AD17" s="19">
        <f t="shared" si="9"/>
        <v>220.00000000000045</v>
      </c>
      <c r="AE17" s="19">
        <f t="shared" si="10"/>
        <v>4590.6432000000095</v>
      </c>
      <c r="AF17" s="19">
        <f>[7]Summary!$H11</f>
        <v>3735.9050000000016</v>
      </c>
      <c r="AG17" s="52">
        <f t="shared" si="11"/>
        <v>3287.5964000000013</v>
      </c>
      <c r="AI17" s="16">
        <v>8</v>
      </c>
      <c r="AJ17" s="17">
        <f t="shared" si="35"/>
        <v>44750</v>
      </c>
      <c r="AK17" s="18">
        <f>VLOOKUP(AJ17,'Net_Schedule &amp; Net_Actual'!$A$1:$C$2107,2,0)</f>
        <v>29271.998</v>
      </c>
      <c r="AL17" s="18">
        <f>VLOOKUP(AJ17,'Net_Schedule &amp; Net_Actual'!$A$1:$C$2107,3,0)</f>
        <v>28862.544999999998</v>
      </c>
      <c r="AM17" s="19">
        <f>[7]Summary!$I11</f>
        <v>31299.840000000062</v>
      </c>
      <c r="AN17" s="19">
        <f t="shared" si="12"/>
        <v>5280.0000000000109</v>
      </c>
      <c r="AO17" s="19">
        <f t="shared" si="13"/>
        <v>220.00000000000045</v>
      </c>
      <c r="AP17" s="19">
        <f t="shared" si="14"/>
        <v>4590.6432000000095</v>
      </c>
      <c r="AQ17" s="19">
        <f>[7]Summary!$J11</f>
        <v>4878.6400000000085</v>
      </c>
      <c r="AR17" s="52">
        <f t="shared" si="15"/>
        <v>4293.2032000000072</v>
      </c>
      <c r="AT17" s="16">
        <v>8</v>
      </c>
      <c r="AU17" s="17">
        <f t="shared" si="36"/>
        <v>44781</v>
      </c>
      <c r="AV17" s="18">
        <f>VLOOKUP(AU17,'Net_Schedule &amp; Net_Actual'!$A$1:$C$2107,2,0)</f>
        <v>31296</v>
      </c>
      <c r="AW17" s="18">
        <f>VLOOKUP(AU17,'Net_Schedule &amp; Net_Actual'!$A$1:$C$2107,3,0)</f>
        <v>31095.272000000001</v>
      </c>
      <c r="AX17" s="19">
        <f>[7]Summary!$K11</f>
        <v>31299.840000000062</v>
      </c>
      <c r="AY17" s="19">
        <f t="shared" si="16"/>
        <v>5280.0000000000109</v>
      </c>
      <c r="AZ17" s="19">
        <f t="shared" si="17"/>
        <v>220.00000000000045</v>
      </c>
      <c r="BA17" s="19">
        <f t="shared" si="18"/>
        <v>4590.6432000000095</v>
      </c>
      <c r="BB17" s="19">
        <f>[7]Summary!$L11</f>
        <v>5215.9200000000083</v>
      </c>
      <c r="BC17" s="52">
        <f t="shared" si="19"/>
        <v>4590.0096000000076</v>
      </c>
      <c r="BE17" s="16">
        <v>8</v>
      </c>
      <c r="BF17" s="17">
        <f t="shared" si="37"/>
        <v>44812</v>
      </c>
      <c r="BG17" s="18">
        <f>VLOOKUP(BF17,'Net_Schedule &amp; Net_Actual'!$A$1:$C$2107,2,0)</f>
        <v>31295.998</v>
      </c>
      <c r="BH17" s="18">
        <f>VLOOKUP(BF17,'Net_Schedule &amp; Net_Actual'!$A$1:$C$2107,3,0)</f>
        <v>31260.291000000001</v>
      </c>
      <c r="BI17" s="19">
        <f>[7]Summary!$M11</f>
        <v>31299.840000000062</v>
      </c>
      <c r="BJ17" s="19">
        <f t="shared" si="20"/>
        <v>5280.0000000000109</v>
      </c>
      <c r="BK17" s="19">
        <f t="shared" si="21"/>
        <v>220.00000000000045</v>
      </c>
      <c r="BL17" s="19">
        <f t="shared" si="22"/>
        <v>4590.6432000000095</v>
      </c>
      <c r="BM17" s="19">
        <f>[7]Summary!$N11</f>
        <v>5215.9200000000083</v>
      </c>
      <c r="BN17" s="52">
        <f t="shared" si="23"/>
        <v>4590.0096000000076</v>
      </c>
      <c r="BP17" s="16">
        <v>8</v>
      </c>
      <c r="BQ17" s="17">
        <f t="shared" si="38"/>
        <v>44842</v>
      </c>
      <c r="BR17" s="18">
        <f>VLOOKUP(BQ17,'Net_Schedule &amp; Net_Actual'!$A$1:$C$2107,2,0)</f>
        <v>26081.477999999999</v>
      </c>
      <c r="BS17" s="18">
        <f>VLOOKUP(BQ17,'Net_Schedule &amp; Net_Actual'!$A$1:$C$2107,3,0)</f>
        <v>25929.963</v>
      </c>
      <c r="BT17" s="19">
        <f>[7]Summary!$O11</f>
        <v>31299.840000000062</v>
      </c>
      <c r="BU17" s="19">
        <f t="shared" si="24"/>
        <v>5280.0000000000109</v>
      </c>
      <c r="BV17" s="19">
        <f t="shared" si="25"/>
        <v>220.00000000000045</v>
      </c>
      <c r="BW17" s="19">
        <f t="shared" si="26"/>
        <v>4590.6432000000095</v>
      </c>
      <c r="BX17" s="19">
        <f>[7]Summary!$P11</f>
        <v>4348.079999999999</v>
      </c>
      <c r="BY17" s="52">
        <f t="shared" si="27"/>
        <v>3826.3103999999989</v>
      </c>
      <c r="CA17" s="16">
        <v>8</v>
      </c>
      <c r="CB17" s="17">
        <f t="shared" si="39"/>
        <v>44873</v>
      </c>
      <c r="CC17" s="18">
        <f>VLOOKUP(CB17,'Net_Schedule &amp; Net_Actual'!$A$1:$C$2107,2,0)</f>
        <v>10837.05</v>
      </c>
      <c r="CD17" s="18">
        <f>VLOOKUP(CB17,'Net_Schedule &amp; Net_Actual'!$A$1:$C$2107,3,0)</f>
        <v>10891.781999999999</v>
      </c>
      <c r="CE17" s="19">
        <f>[7]Summary!$Q11</f>
        <v>31299.840000000062</v>
      </c>
      <c r="CF17" s="19">
        <f t="shared" si="28"/>
        <v>5280.0000000000109</v>
      </c>
      <c r="CG17" s="19">
        <f t="shared" si="29"/>
        <v>220.00000000000045</v>
      </c>
      <c r="CH17" s="19">
        <f t="shared" si="30"/>
        <v>4590.6432000000095</v>
      </c>
      <c r="CI17" s="19">
        <f>[7]Summary!$R11</f>
        <v>1806.1750000000006</v>
      </c>
      <c r="CJ17" s="52">
        <f t="shared" si="31"/>
        <v>1589.4340000000007</v>
      </c>
    </row>
    <row r="18" spans="2:88" s="15" customFormat="1" ht="15.95" customHeight="1" x14ac:dyDescent="0.2">
      <c r="B18" s="16">
        <v>9</v>
      </c>
      <c r="C18" s="17">
        <f t="shared" si="32"/>
        <v>44660</v>
      </c>
      <c r="D18" s="18">
        <f>VLOOKUP(C18,'Net_Schedule &amp; Net_Actual'!$A$1:$C$2107,2,0)</f>
        <v>14391.67</v>
      </c>
      <c r="E18" s="18">
        <f>VLOOKUP(C18,'Net_Schedule &amp; Net_Actual'!$A$1:$C$2107,3,0)</f>
        <v>14417.018</v>
      </c>
      <c r="F18" s="19">
        <f>[7]Summary!$C12</f>
        <v>31299.840000000062</v>
      </c>
      <c r="G18" s="19">
        <f t="shared" si="0"/>
        <v>5280.0000000000109</v>
      </c>
      <c r="H18" s="19">
        <f t="shared" si="1"/>
        <v>220.00000000000045</v>
      </c>
      <c r="I18" s="19">
        <f t="shared" si="2"/>
        <v>4590.6432000000095</v>
      </c>
      <c r="J18" s="19">
        <f>[7]Summary!$D12</f>
        <v>2352.8025000000016</v>
      </c>
      <c r="K18" s="52">
        <f t="shared" si="3"/>
        <v>2070.4662000000012</v>
      </c>
      <c r="M18" s="16">
        <v>9</v>
      </c>
      <c r="N18" s="17">
        <f t="shared" si="33"/>
        <v>44690</v>
      </c>
      <c r="O18" s="18">
        <f>VLOOKUP(N18,'Net_Schedule &amp; Net_Actual'!$A$1:$C$2107,2,0)</f>
        <v>12748.975</v>
      </c>
      <c r="P18" s="18">
        <f>VLOOKUP(N18,'Net_Schedule &amp; Net_Actual'!$A$1:$C$2107,3,0)</f>
        <v>12672.290999999999</v>
      </c>
      <c r="Q18" s="19">
        <f>[7]Summary!$E12</f>
        <v>31299.840000000062</v>
      </c>
      <c r="R18" s="19">
        <f t="shared" si="4"/>
        <v>5280.0000000000109</v>
      </c>
      <c r="S18" s="19">
        <f t="shared" si="5"/>
        <v>220.00000000000045</v>
      </c>
      <c r="T18" s="19">
        <f t="shared" si="6"/>
        <v>4590.6432000000095</v>
      </c>
      <c r="U18" s="19">
        <f>[7]Summary!$F12</f>
        <v>2063.6000000000017</v>
      </c>
      <c r="V18" s="52">
        <f t="shared" si="7"/>
        <v>1815.9680000000014</v>
      </c>
      <c r="X18" s="16">
        <v>9</v>
      </c>
      <c r="Y18" s="17">
        <f t="shared" si="34"/>
        <v>44721</v>
      </c>
      <c r="Z18" s="18">
        <f>VLOOKUP(Y18,'Net_Schedule &amp; Net_Actual'!$A$1:$C$2107,2,0)</f>
        <v>31116.957999999999</v>
      </c>
      <c r="AA18" s="18">
        <f>VLOOKUP(Y18,'Net_Schedule &amp; Net_Actual'!$A$1:$C$2107,3,0)</f>
        <v>30920.581999999999</v>
      </c>
      <c r="AB18" s="19">
        <f>[7]Summary!$G12</f>
        <v>31299.840000000062</v>
      </c>
      <c r="AC18" s="19">
        <f t="shared" si="8"/>
        <v>5280.0000000000109</v>
      </c>
      <c r="AD18" s="19">
        <f t="shared" si="9"/>
        <v>220.00000000000045</v>
      </c>
      <c r="AE18" s="19">
        <f t="shared" si="10"/>
        <v>4590.6432000000095</v>
      </c>
      <c r="AF18" s="19">
        <f>[7]Summary!$H12</f>
        <v>4158.5850000000028</v>
      </c>
      <c r="AG18" s="52">
        <f t="shared" si="11"/>
        <v>3659.5548000000026</v>
      </c>
      <c r="AI18" s="16">
        <v>9</v>
      </c>
      <c r="AJ18" s="17">
        <f t="shared" si="35"/>
        <v>44751</v>
      </c>
      <c r="AK18" s="18">
        <f>VLOOKUP(AJ18,'Net_Schedule &amp; Net_Actual'!$A$1:$C$2107,2,0)</f>
        <v>31296</v>
      </c>
      <c r="AL18" s="18">
        <f>VLOOKUP(AJ18,'Net_Schedule &amp; Net_Actual'!$A$1:$C$2107,3,0)</f>
        <v>30957.382000000001</v>
      </c>
      <c r="AM18" s="19">
        <f>[7]Summary!$I12</f>
        <v>31299.840000000062</v>
      </c>
      <c r="AN18" s="19">
        <f t="shared" si="12"/>
        <v>5280.0000000000109</v>
      </c>
      <c r="AO18" s="19">
        <f t="shared" si="13"/>
        <v>220.00000000000045</v>
      </c>
      <c r="AP18" s="19">
        <f t="shared" si="14"/>
        <v>4590.6432000000095</v>
      </c>
      <c r="AQ18" s="19">
        <f>[7]Summary!$J12</f>
        <v>5117.2700000000086</v>
      </c>
      <c r="AR18" s="52">
        <f t="shared" si="15"/>
        <v>4503.1976000000077</v>
      </c>
      <c r="AT18" s="16">
        <v>9</v>
      </c>
      <c r="AU18" s="17">
        <f t="shared" si="36"/>
        <v>44782</v>
      </c>
      <c r="AV18" s="18">
        <f>VLOOKUP(AU18,'Net_Schedule &amp; Net_Actual'!$A$1:$C$2107,2,0)</f>
        <v>31296</v>
      </c>
      <c r="AW18" s="18">
        <f>VLOOKUP(AU18,'Net_Schedule &amp; Net_Actual'!$A$1:$C$2107,3,0)</f>
        <v>31038.544999999998</v>
      </c>
      <c r="AX18" s="19">
        <f>[7]Summary!$K12</f>
        <v>31299.840000000062</v>
      </c>
      <c r="AY18" s="19">
        <f t="shared" si="16"/>
        <v>5280.0000000000109</v>
      </c>
      <c r="AZ18" s="19">
        <f t="shared" si="17"/>
        <v>220.00000000000045</v>
      </c>
      <c r="BA18" s="19">
        <f t="shared" si="18"/>
        <v>4590.6432000000095</v>
      </c>
      <c r="BB18" s="19">
        <f>[7]Summary!$L12</f>
        <v>5215.9200000000083</v>
      </c>
      <c r="BC18" s="52">
        <f t="shared" si="19"/>
        <v>4590.0096000000076</v>
      </c>
      <c r="BE18" s="16">
        <v>9</v>
      </c>
      <c r="BF18" s="17">
        <f t="shared" si="37"/>
        <v>44813</v>
      </c>
      <c r="BG18" s="18">
        <f>VLOOKUP(BF18,'Net_Schedule &amp; Net_Actual'!$A$1:$C$2107,2,0)</f>
        <v>31295.998</v>
      </c>
      <c r="BH18" s="18">
        <f>VLOOKUP(BF18,'Net_Schedule &amp; Net_Actual'!$A$1:$C$2107,3,0)</f>
        <v>31257.018</v>
      </c>
      <c r="BI18" s="19">
        <f>[7]Summary!$M12</f>
        <v>31299.840000000062</v>
      </c>
      <c r="BJ18" s="19">
        <f t="shared" si="20"/>
        <v>5280.0000000000109</v>
      </c>
      <c r="BK18" s="19">
        <f t="shared" si="21"/>
        <v>220.00000000000045</v>
      </c>
      <c r="BL18" s="19">
        <f t="shared" si="22"/>
        <v>4590.6432000000095</v>
      </c>
      <c r="BM18" s="19">
        <f>[7]Summary!$N12</f>
        <v>5215.9200000000083</v>
      </c>
      <c r="BN18" s="52">
        <f t="shared" si="23"/>
        <v>4590.0096000000076</v>
      </c>
      <c r="BP18" s="16">
        <v>9</v>
      </c>
      <c r="BQ18" s="17">
        <f t="shared" si="38"/>
        <v>44843</v>
      </c>
      <c r="BR18" s="18">
        <f>VLOOKUP(BQ18,'Net_Schedule &amp; Net_Actual'!$A$1:$C$2107,2,0)</f>
        <v>26067.867999999999</v>
      </c>
      <c r="BS18" s="18">
        <f>VLOOKUP(BQ18,'Net_Schedule &amp; Net_Actual'!$A$1:$C$2107,3,0)</f>
        <v>25902.254000000001</v>
      </c>
      <c r="BT18" s="19">
        <f>[7]Summary!$O12</f>
        <v>31299.840000000062</v>
      </c>
      <c r="BU18" s="19">
        <f t="shared" si="24"/>
        <v>5280.0000000000109</v>
      </c>
      <c r="BV18" s="19">
        <f t="shared" si="25"/>
        <v>220.00000000000045</v>
      </c>
      <c r="BW18" s="19">
        <f t="shared" si="26"/>
        <v>4590.6432000000095</v>
      </c>
      <c r="BX18" s="19">
        <f>[7]Summary!$P12</f>
        <v>4348.079999999999</v>
      </c>
      <c r="BY18" s="52">
        <f t="shared" si="27"/>
        <v>3826.3103999999989</v>
      </c>
      <c r="CA18" s="16">
        <v>9</v>
      </c>
      <c r="CB18" s="17">
        <f t="shared" si="39"/>
        <v>44874</v>
      </c>
      <c r="CC18" s="18">
        <f>VLOOKUP(CB18,'Net_Schedule &amp; Net_Actual'!$A$1:$C$2107,2,0)</f>
        <v>11546.4</v>
      </c>
      <c r="CD18" s="18">
        <f>VLOOKUP(CB18,'Net_Schedule &amp; Net_Actual'!$A$1:$C$2107,3,0)</f>
        <v>11523.853999999999</v>
      </c>
      <c r="CE18" s="19">
        <f>[7]Summary!$Q12</f>
        <v>31299.840000000062</v>
      </c>
      <c r="CF18" s="19">
        <f t="shared" si="28"/>
        <v>5280.0000000000109</v>
      </c>
      <c r="CG18" s="19">
        <f t="shared" si="29"/>
        <v>220.00000000000045</v>
      </c>
      <c r="CH18" s="19">
        <f t="shared" si="30"/>
        <v>4590.6432000000095</v>
      </c>
      <c r="CI18" s="19">
        <f>[7]Summary!$R12</f>
        <v>1924.4075000000009</v>
      </c>
      <c r="CJ18" s="52">
        <f t="shared" si="31"/>
        <v>1693.4786000000008</v>
      </c>
    </row>
    <row r="19" spans="2:88" s="15" customFormat="1" ht="15.95" customHeight="1" x14ac:dyDescent="0.2">
      <c r="B19" s="16">
        <v>10</v>
      </c>
      <c r="C19" s="17">
        <f t="shared" si="32"/>
        <v>44661</v>
      </c>
      <c r="D19" s="18">
        <f>VLOOKUP(C19,'Net_Schedule &amp; Net_Actual'!$A$1:$C$2107,2,0)</f>
        <v>13167.975</v>
      </c>
      <c r="E19" s="18">
        <f>VLOOKUP(C19,'Net_Schedule &amp; Net_Actual'!$A$1:$C$2107,3,0)</f>
        <v>12940.436</v>
      </c>
      <c r="F19" s="19">
        <f>[7]Summary!$C13</f>
        <v>31299.840000000062</v>
      </c>
      <c r="G19" s="19">
        <f t="shared" si="0"/>
        <v>5280.0000000000109</v>
      </c>
      <c r="H19" s="19">
        <f t="shared" si="1"/>
        <v>220.00000000000045</v>
      </c>
      <c r="I19" s="19">
        <f t="shared" si="2"/>
        <v>4590.6432000000095</v>
      </c>
      <c r="J19" s="19">
        <f>[7]Summary!$D13</f>
        <v>2390.6775000000021</v>
      </c>
      <c r="K19" s="52">
        <f t="shared" si="3"/>
        <v>2103.796200000002</v>
      </c>
      <c r="M19" s="16">
        <v>10</v>
      </c>
      <c r="N19" s="17">
        <f t="shared" si="33"/>
        <v>44691</v>
      </c>
      <c r="O19" s="18">
        <f>VLOOKUP(N19,'Net_Schedule &amp; Net_Actual'!$A$1:$C$2107,2,0)</f>
        <v>13382.218000000001</v>
      </c>
      <c r="P19" s="18">
        <f>VLOOKUP(N19,'Net_Schedule &amp; Net_Actual'!$A$1:$C$2107,3,0)</f>
        <v>13411.344999999999</v>
      </c>
      <c r="Q19" s="19">
        <f>[7]Summary!$E13</f>
        <v>31299.840000000062</v>
      </c>
      <c r="R19" s="19">
        <f t="shared" si="4"/>
        <v>5280.0000000000109</v>
      </c>
      <c r="S19" s="19">
        <f t="shared" si="5"/>
        <v>220.00000000000045</v>
      </c>
      <c r="T19" s="19">
        <f t="shared" si="6"/>
        <v>4590.6432000000095</v>
      </c>
      <c r="U19" s="19">
        <f>[7]Summary!$F13</f>
        <v>2139.1475000000014</v>
      </c>
      <c r="V19" s="52">
        <f t="shared" si="7"/>
        <v>1882.4498000000012</v>
      </c>
      <c r="X19" s="16">
        <v>10</v>
      </c>
      <c r="Y19" s="17">
        <f t="shared" si="34"/>
        <v>44722</v>
      </c>
      <c r="Z19" s="18">
        <f>VLOOKUP(Y19,'Net_Schedule &amp; Net_Actual'!$A$1:$C$2107,2,0)</f>
        <v>31296</v>
      </c>
      <c r="AA19" s="18">
        <f>VLOOKUP(Y19,'Net_Schedule &amp; Net_Actual'!$A$1:$C$2107,3,0)</f>
        <v>31131.853999999999</v>
      </c>
      <c r="AB19" s="19">
        <f>[7]Summary!$G13</f>
        <v>31299.840000000062</v>
      </c>
      <c r="AC19" s="19">
        <f t="shared" si="8"/>
        <v>5280.0000000000109</v>
      </c>
      <c r="AD19" s="19">
        <f t="shared" si="9"/>
        <v>220.00000000000045</v>
      </c>
      <c r="AE19" s="19">
        <f t="shared" si="10"/>
        <v>4590.6432000000095</v>
      </c>
      <c r="AF19" s="19">
        <f>[7]Summary!$H13</f>
        <v>5215.9200000000083</v>
      </c>
      <c r="AG19" s="52">
        <f t="shared" si="11"/>
        <v>4590.0096000000076</v>
      </c>
      <c r="AI19" s="16">
        <v>10</v>
      </c>
      <c r="AJ19" s="17">
        <f t="shared" si="35"/>
        <v>44752</v>
      </c>
      <c r="AK19" s="18">
        <f>VLOOKUP(AJ19,'Net_Schedule &amp; Net_Actual'!$A$1:$C$2107,2,0)</f>
        <v>31296</v>
      </c>
      <c r="AL19" s="18">
        <f>VLOOKUP(AJ19,'Net_Schedule &amp; Net_Actual'!$A$1:$C$2107,3,0)</f>
        <v>30633.091</v>
      </c>
      <c r="AM19" s="19">
        <f>[7]Summary!$I13</f>
        <v>31299.840000000062</v>
      </c>
      <c r="AN19" s="19">
        <f t="shared" si="12"/>
        <v>5280.0000000000109</v>
      </c>
      <c r="AO19" s="19">
        <f t="shared" si="13"/>
        <v>220.00000000000045</v>
      </c>
      <c r="AP19" s="19">
        <f t="shared" si="14"/>
        <v>4590.6432000000095</v>
      </c>
      <c r="AQ19" s="19">
        <f>[7]Summary!$J13</f>
        <v>5117.2700000000086</v>
      </c>
      <c r="AR19" s="52">
        <f t="shared" si="15"/>
        <v>4503.1976000000077</v>
      </c>
      <c r="AT19" s="16">
        <v>10</v>
      </c>
      <c r="AU19" s="17">
        <f t="shared" si="36"/>
        <v>44783</v>
      </c>
      <c r="AV19" s="18">
        <f>VLOOKUP(AU19,'Net_Schedule &amp; Net_Actual'!$A$1:$C$2107,2,0)</f>
        <v>31296</v>
      </c>
      <c r="AW19" s="18">
        <f>VLOOKUP(AU19,'Net_Schedule &amp; Net_Actual'!$A$1:$C$2107,3,0)</f>
        <v>31048.871999999999</v>
      </c>
      <c r="AX19" s="19">
        <f>[7]Summary!$K13</f>
        <v>31299.840000000062</v>
      </c>
      <c r="AY19" s="19">
        <f t="shared" si="16"/>
        <v>5280.0000000000109</v>
      </c>
      <c r="AZ19" s="19">
        <f t="shared" si="17"/>
        <v>220.00000000000045</v>
      </c>
      <c r="BA19" s="19">
        <f t="shared" si="18"/>
        <v>4590.6432000000095</v>
      </c>
      <c r="BB19" s="19">
        <f>[7]Summary!$L13</f>
        <v>5215.9200000000083</v>
      </c>
      <c r="BC19" s="52">
        <f t="shared" si="19"/>
        <v>4590.0096000000076</v>
      </c>
      <c r="BE19" s="16">
        <v>10</v>
      </c>
      <c r="BF19" s="17">
        <f t="shared" si="37"/>
        <v>44814</v>
      </c>
      <c r="BG19" s="18">
        <f>VLOOKUP(BF19,'Net_Schedule &amp; Net_Actual'!$A$1:$C$2107,2,0)</f>
        <v>31295.992999999999</v>
      </c>
      <c r="BH19" s="18">
        <f>VLOOKUP(BF19,'Net_Schedule &amp; Net_Actual'!$A$1:$C$2107,3,0)</f>
        <v>31191.491000000002</v>
      </c>
      <c r="BI19" s="19">
        <f>[7]Summary!$M13</f>
        <v>31299.840000000062</v>
      </c>
      <c r="BJ19" s="19">
        <f t="shared" si="20"/>
        <v>5280.0000000000109</v>
      </c>
      <c r="BK19" s="19">
        <f t="shared" si="21"/>
        <v>220.00000000000045</v>
      </c>
      <c r="BL19" s="19">
        <f t="shared" si="22"/>
        <v>4590.6432000000095</v>
      </c>
      <c r="BM19" s="19">
        <f>[7]Summary!$N13</f>
        <v>5215.9200000000083</v>
      </c>
      <c r="BN19" s="52">
        <f t="shared" si="23"/>
        <v>4590.0096000000076</v>
      </c>
      <c r="BP19" s="16">
        <v>10</v>
      </c>
      <c r="BQ19" s="17">
        <f t="shared" si="38"/>
        <v>44844</v>
      </c>
      <c r="BR19" s="18">
        <f>VLOOKUP(BQ19,'Net_Schedule &amp; Net_Actual'!$A$1:$C$2107,2,0)</f>
        <v>26086.448</v>
      </c>
      <c r="BS19" s="18">
        <f>VLOOKUP(BQ19,'Net_Schedule &amp; Net_Actual'!$A$1:$C$2107,3,0)</f>
        <v>25929.454000000002</v>
      </c>
      <c r="BT19" s="19">
        <f>[7]Summary!$O13</f>
        <v>31299.840000000062</v>
      </c>
      <c r="BU19" s="19">
        <f t="shared" si="24"/>
        <v>5280.0000000000109</v>
      </c>
      <c r="BV19" s="19">
        <f t="shared" si="25"/>
        <v>220.00000000000045</v>
      </c>
      <c r="BW19" s="19">
        <f t="shared" si="26"/>
        <v>4590.6432000000095</v>
      </c>
      <c r="BX19" s="19">
        <f>[7]Summary!$P13</f>
        <v>4348.079999999999</v>
      </c>
      <c r="BY19" s="52">
        <f t="shared" si="27"/>
        <v>3826.3103999999989</v>
      </c>
      <c r="CA19" s="16">
        <v>10</v>
      </c>
      <c r="CB19" s="17">
        <f t="shared" si="39"/>
        <v>44875</v>
      </c>
      <c r="CC19" s="18">
        <f>VLOOKUP(CB19,'Net_Schedule &amp; Net_Actual'!$A$1:$C$2107,2,0)</f>
        <v>11133.2</v>
      </c>
      <c r="CD19" s="18">
        <f>VLOOKUP(CB19,'Net_Schedule &amp; Net_Actual'!$A$1:$C$2107,3,0)</f>
        <v>11093.018</v>
      </c>
      <c r="CE19" s="19">
        <f>[7]Summary!$Q13</f>
        <v>31299.840000000062</v>
      </c>
      <c r="CF19" s="19">
        <f t="shared" si="28"/>
        <v>5280.0000000000109</v>
      </c>
      <c r="CG19" s="19">
        <f t="shared" si="29"/>
        <v>220.00000000000045</v>
      </c>
      <c r="CH19" s="19">
        <f t="shared" si="30"/>
        <v>4590.6432000000095</v>
      </c>
      <c r="CI19" s="19">
        <f>[7]Summary!$R13</f>
        <v>1855.5300000000007</v>
      </c>
      <c r="CJ19" s="52">
        <f t="shared" si="31"/>
        <v>1632.8664000000006</v>
      </c>
    </row>
    <row r="20" spans="2:88" s="15" customFormat="1" ht="15.95" customHeight="1" x14ac:dyDescent="0.2">
      <c r="B20" s="16">
        <v>11</v>
      </c>
      <c r="C20" s="17">
        <f t="shared" si="32"/>
        <v>44662</v>
      </c>
      <c r="D20" s="18">
        <f>VLOOKUP(C20,'Net_Schedule &amp; Net_Actual'!$A$1:$C$2107,2,0)</f>
        <v>12471.25</v>
      </c>
      <c r="E20" s="18">
        <f>VLOOKUP(C20,'Net_Schedule &amp; Net_Actual'!$A$1:$C$2107,3,0)</f>
        <v>12444.873</v>
      </c>
      <c r="F20" s="19">
        <f>[7]Summary!$C14</f>
        <v>31299.840000000062</v>
      </c>
      <c r="G20" s="19">
        <f t="shared" si="0"/>
        <v>5280.0000000000109</v>
      </c>
      <c r="H20" s="19">
        <f t="shared" si="1"/>
        <v>220.00000000000045</v>
      </c>
      <c r="I20" s="19">
        <f t="shared" si="2"/>
        <v>4590.6432000000095</v>
      </c>
      <c r="J20" s="19">
        <f>[7]Summary!$D14</f>
        <v>2070.2450000000013</v>
      </c>
      <c r="K20" s="52">
        <f t="shared" si="3"/>
        <v>1821.815600000001</v>
      </c>
      <c r="M20" s="16">
        <v>11</v>
      </c>
      <c r="N20" s="17">
        <f t="shared" si="33"/>
        <v>44692</v>
      </c>
      <c r="O20" s="18">
        <f>VLOOKUP(N20,'Net_Schedule &amp; Net_Actual'!$A$1:$C$2107,2,0)</f>
        <v>13333.75</v>
      </c>
      <c r="P20" s="18">
        <f>VLOOKUP(N20,'Net_Schedule &amp; Net_Actual'!$A$1:$C$2107,3,0)</f>
        <v>13235.2</v>
      </c>
      <c r="Q20" s="19">
        <f>[7]Summary!$E14</f>
        <v>31299.840000000062</v>
      </c>
      <c r="R20" s="19">
        <f t="shared" si="4"/>
        <v>5280.0000000000109</v>
      </c>
      <c r="S20" s="19">
        <f t="shared" si="5"/>
        <v>220.00000000000045</v>
      </c>
      <c r="T20" s="19">
        <f t="shared" si="6"/>
        <v>4590.6432000000095</v>
      </c>
      <c r="U20" s="19">
        <f>[7]Summary!$F14</f>
        <v>2222.2700000000013</v>
      </c>
      <c r="V20" s="52">
        <f t="shared" si="7"/>
        <v>1955.5976000000012</v>
      </c>
      <c r="X20" s="16">
        <v>11</v>
      </c>
      <c r="Y20" s="17">
        <f t="shared" si="34"/>
        <v>44723</v>
      </c>
      <c r="Z20" s="18">
        <f>VLOOKUP(Y20,'Net_Schedule &amp; Net_Actual'!$A$1:$C$2107,2,0)</f>
        <v>31296</v>
      </c>
      <c r="AA20" s="18">
        <f>VLOOKUP(Y20,'Net_Schedule &amp; Net_Actual'!$A$1:$C$2107,3,0)</f>
        <v>31092.145</v>
      </c>
      <c r="AB20" s="19">
        <f>[7]Summary!$G14</f>
        <v>31299.840000000062</v>
      </c>
      <c r="AC20" s="19">
        <f t="shared" si="8"/>
        <v>5280.0000000000109</v>
      </c>
      <c r="AD20" s="19">
        <f t="shared" si="9"/>
        <v>220.00000000000045</v>
      </c>
      <c r="AE20" s="19">
        <f t="shared" si="10"/>
        <v>4590.6432000000095</v>
      </c>
      <c r="AF20" s="19">
        <f>[7]Summary!$H14</f>
        <v>5215.9200000000083</v>
      </c>
      <c r="AG20" s="52">
        <f t="shared" si="11"/>
        <v>4590.0096000000076</v>
      </c>
      <c r="AI20" s="16">
        <v>11</v>
      </c>
      <c r="AJ20" s="17">
        <f t="shared" si="35"/>
        <v>44753</v>
      </c>
      <c r="AK20" s="18">
        <f>VLOOKUP(AJ20,'Net_Schedule &amp; Net_Actual'!$A$1:$C$2107,2,0)</f>
        <v>29993.599999999999</v>
      </c>
      <c r="AL20" s="18">
        <f>VLOOKUP(AJ20,'Net_Schedule &amp; Net_Actual'!$A$1:$C$2107,3,0)</f>
        <v>29621.018</v>
      </c>
      <c r="AM20" s="19">
        <f>[7]Summary!$I14</f>
        <v>31299.840000000062</v>
      </c>
      <c r="AN20" s="19">
        <f t="shared" si="12"/>
        <v>5280.0000000000109</v>
      </c>
      <c r="AO20" s="19">
        <f t="shared" si="13"/>
        <v>220.00000000000045</v>
      </c>
      <c r="AP20" s="19">
        <f t="shared" si="14"/>
        <v>4590.6432000000095</v>
      </c>
      <c r="AQ20" s="19">
        <f>[7]Summary!$J14</f>
        <v>4998.8900000000103</v>
      </c>
      <c r="AR20" s="52">
        <f t="shared" si="15"/>
        <v>4399.0232000000087</v>
      </c>
      <c r="AT20" s="16">
        <v>11</v>
      </c>
      <c r="AU20" s="17">
        <f t="shared" si="36"/>
        <v>44784</v>
      </c>
      <c r="AV20" s="18">
        <f>VLOOKUP(AU20,'Net_Schedule &amp; Net_Actual'!$A$1:$C$2107,2,0)</f>
        <v>31296</v>
      </c>
      <c r="AW20" s="18">
        <f>VLOOKUP(AU20,'Net_Schedule &amp; Net_Actual'!$A$1:$C$2107,3,0)</f>
        <v>30873.599999999999</v>
      </c>
      <c r="AX20" s="19">
        <f>[7]Summary!$K14</f>
        <v>31299.840000000062</v>
      </c>
      <c r="AY20" s="19">
        <f t="shared" si="16"/>
        <v>5280.0000000000109</v>
      </c>
      <c r="AZ20" s="19">
        <f t="shared" si="17"/>
        <v>220.00000000000045</v>
      </c>
      <c r="BA20" s="19">
        <f t="shared" si="18"/>
        <v>4590.6432000000095</v>
      </c>
      <c r="BB20" s="19">
        <f>[7]Summary!$L14</f>
        <v>5215.9200000000083</v>
      </c>
      <c r="BC20" s="52">
        <f t="shared" si="19"/>
        <v>4590.0096000000076</v>
      </c>
      <c r="BE20" s="16">
        <v>11</v>
      </c>
      <c r="BF20" s="17">
        <f t="shared" si="37"/>
        <v>44815</v>
      </c>
      <c r="BG20" s="18">
        <f>VLOOKUP(BF20,'Net_Schedule &amp; Net_Actual'!$A$1:$C$2107,2,0)</f>
        <v>31296</v>
      </c>
      <c r="BH20" s="18">
        <f>VLOOKUP(BF20,'Net_Schedule &amp; Net_Actual'!$A$1:$C$2107,3,0)</f>
        <v>31019.127</v>
      </c>
      <c r="BI20" s="19">
        <f>[7]Summary!$M14</f>
        <v>31299.840000000062</v>
      </c>
      <c r="BJ20" s="19">
        <f t="shared" si="20"/>
        <v>5280.0000000000109</v>
      </c>
      <c r="BK20" s="19">
        <f t="shared" si="21"/>
        <v>220.00000000000045</v>
      </c>
      <c r="BL20" s="19">
        <f t="shared" si="22"/>
        <v>4590.6432000000095</v>
      </c>
      <c r="BM20" s="19">
        <f>[7]Summary!$N14</f>
        <v>5215.9200000000083</v>
      </c>
      <c r="BN20" s="52">
        <f t="shared" si="23"/>
        <v>4590.0096000000076</v>
      </c>
      <c r="BP20" s="16">
        <v>11</v>
      </c>
      <c r="BQ20" s="17">
        <f t="shared" si="38"/>
        <v>44845</v>
      </c>
      <c r="BR20" s="18">
        <f>VLOOKUP(BQ20,'Net_Schedule &amp; Net_Actual'!$A$1:$C$2107,2,0)</f>
        <v>26088</v>
      </c>
      <c r="BS20" s="18">
        <f>VLOOKUP(BQ20,'Net_Schedule &amp; Net_Actual'!$A$1:$C$2107,3,0)</f>
        <v>25859.418000000001</v>
      </c>
      <c r="BT20" s="19">
        <f>[7]Summary!$O14</f>
        <v>31299.840000000062</v>
      </c>
      <c r="BU20" s="19">
        <f t="shared" si="24"/>
        <v>5280.0000000000109</v>
      </c>
      <c r="BV20" s="19">
        <f t="shared" si="25"/>
        <v>220.00000000000045</v>
      </c>
      <c r="BW20" s="19">
        <f t="shared" si="26"/>
        <v>4590.6432000000095</v>
      </c>
      <c r="BX20" s="19">
        <f>[7]Summary!$P14</f>
        <v>4348.079999999999</v>
      </c>
      <c r="BY20" s="52">
        <f t="shared" si="27"/>
        <v>3826.3103999999989</v>
      </c>
      <c r="CA20" s="16">
        <v>11</v>
      </c>
      <c r="CB20" s="17">
        <f t="shared" si="39"/>
        <v>44876</v>
      </c>
      <c r="CC20" s="18">
        <f>VLOOKUP(CB20,'Net_Schedule &amp; Net_Actual'!$A$1:$C$2107,2,0)</f>
        <v>10976.295</v>
      </c>
      <c r="CD20" s="18">
        <f>VLOOKUP(CB20,'Net_Schedule &amp; Net_Actual'!$A$1:$C$2107,3,0)</f>
        <v>10922.909</v>
      </c>
      <c r="CE20" s="19">
        <f>[7]Summary!$Q14</f>
        <v>31299.840000000062</v>
      </c>
      <c r="CF20" s="19">
        <f t="shared" si="28"/>
        <v>5280.0000000000109</v>
      </c>
      <c r="CG20" s="19">
        <f t="shared" si="29"/>
        <v>220.00000000000045</v>
      </c>
      <c r="CH20" s="19">
        <f t="shared" si="30"/>
        <v>4590.6432000000095</v>
      </c>
      <c r="CI20" s="19">
        <f>[7]Summary!$R14</f>
        <v>1835.3125000000011</v>
      </c>
      <c r="CJ20" s="52">
        <f t="shared" si="31"/>
        <v>1615.075000000001</v>
      </c>
    </row>
    <row r="21" spans="2:88" s="15" customFormat="1" ht="15.95" customHeight="1" x14ac:dyDescent="0.2">
      <c r="B21" s="16">
        <v>12</v>
      </c>
      <c r="C21" s="17">
        <f t="shared" si="32"/>
        <v>44663</v>
      </c>
      <c r="D21" s="18">
        <f>VLOOKUP(C21,'Net_Schedule &amp; Net_Actual'!$A$1:$C$2107,2,0)</f>
        <v>11986.174999999999</v>
      </c>
      <c r="E21" s="18">
        <f>VLOOKUP(C21,'Net_Schedule &amp; Net_Actual'!$A$1:$C$2107,3,0)</f>
        <v>11993.091</v>
      </c>
      <c r="F21" s="19">
        <f>[7]Summary!$C15</f>
        <v>31299.840000000062</v>
      </c>
      <c r="G21" s="19">
        <f t="shared" si="0"/>
        <v>5280.0000000000109</v>
      </c>
      <c r="H21" s="19">
        <f t="shared" si="1"/>
        <v>220.00000000000045</v>
      </c>
      <c r="I21" s="19">
        <f t="shared" si="2"/>
        <v>4590.6432000000095</v>
      </c>
      <c r="J21" s="19">
        <f>[7]Summary!$D15</f>
        <v>2128.2250000000013</v>
      </c>
      <c r="K21" s="52">
        <f t="shared" si="3"/>
        <v>1872.8380000000011</v>
      </c>
      <c r="M21" s="16">
        <v>12</v>
      </c>
      <c r="N21" s="17">
        <f t="shared" si="33"/>
        <v>44693</v>
      </c>
      <c r="O21" s="18">
        <f>VLOOKUP(N21,'Net_Schedule &amp; Net_Actual'!$A$1:$C$2107,2,0)</f>
        <v>14653.5</v>
      </c>
      <c r="P21" s="18">
        <f>VLOOKUP(N21,'Net_Schedule &amp; Net_Actual'!$A$1:$C$2107,3,0)</f>
        <v>14509.382</v>
      </c>
      <c r="Q21" s="19">
        <f>[7]Summary!$E15</f>
        <v>31299.840000000062</v>
      </c>
      <c r="R21" s="19">
        <f t="shared" si="4"/>
        <v>5280.0000000000109</v>
      </c>
      <c r="S21" s="19">
        <f t="shared" si="5"/>
        <v>220.00000000000045</v>
      </c>
      <c r="T21" s="19">
        <f t="shared" si="6"/>
        <v>4590.6432000000095</v>
      </c>
      <c r="U21" s="19">
        <f>[7]Summary!$F15</f>
        <v>2121.5650000000019</v>
      </c>
      <c r="V21" s="52">
        <f t="shared" si="7"/>
        <v>1866.9772000000016</v>
      </c>
      <c r="X21" s="16">
        <v>12</v>
      </c>
      <c r="Y21" s="17">
        <f t="shared" si="34"/>
        <v>44724</v>
      </c>
      <c r="Z21" s="18">
        <f>VLOOKUP(Y21,'Net_Schedule &amp; Net_Actual'!$A$1:$C$2107,2,0)</f>
        <v>31295.828000000001</v>
      </c>
      <c r="AA21" s="18">
        <f>VLOOKUP(Y21,'Net_Schedule &amp; Net_Actual'!$A$1:$C$2107,3,0)</f>
        <v>31072.871999999999</v>
      </c>
      <c r="AB21" s="19">
        <f>[7]Summary!$G15</f>
        <v>31299.840000000062</v>
      </c>
      <c r="AC21" s="19">
        <f t="shared" si="8"/>
        <v>5280.0000000000109</v>
      </c>
      <c r="AD21" s="19">
        <f t="shared" si="9"/>
        <v>220.00000000000045</v>
      </c>
      <c r="AE21" s="19">
        <f t="shared" si="10"/>
        <v>4590.6432000000095</v>
      </c>
      <c r="AF21" s="19">
        <f>[7]Summary!$H15</f>
        <v>5215.9200000000083</v>
      </c>
      <c r="AG21" s="52">
        <f t="shared" si="11"/>
        <v>4590.0096000000076</v>
      </c>
      <c r="AI21" s="16">
        <v>12</v>
      </c>
      <c r="AJ21" s="17">
        <f t="shared" si="35"/>
        <v>44754</v>
      </c>
      <c r="AK21" s="18">
        <f>VLOOKUP(AJ21,'Net_Schedule &amp; Net_Actual'!$A$1:$C$2107,2,0)</f>
        <v>30414.05</v>
      </c>
      <c r="AL21" s="18">
        <f>VLOOKUP(AJ21,'Net_Schedule &amp; Net_Actual'!$A$1:$C$2107,3,0)</f>
        <v>30160.799999999999</v>
      </c>
      <c r="AM21" s="19">
        <f>[7]Summary!$I15</f>
        <v>31299.840000000062</v>
      </c>
      <c r="AN21" s="19">
        <f t="shared" si="12"/>
        <v>5280.0000000000109</v>
      </c>
      <c r="AO21" s="19">
        <f t="shared" si="13"/>
        <v>220.00000000000045</v>
      </c>
      <c r="AP21" s="19">
        <f t="shared" si="14"/>
        <v>4590.6432000000095</v>
      </c>
      <c r="AQ21" s="19">
        <f>[7]Summary!$J15</f>
        <v>5018.6200000000099</v>
      </c>
      <c r="AR21" s="52">
        <f t="shared" si="15"/>
        <v>4416.3856000000087</v>
      </c>
      <c r="AT21" s="16">
        <v>12</v>
      </c>
      <c r="AU21" s="17">
        <f t="shared" si="36"/>
        <v>44785</v>
      </c>
      <c r="AV21" s="18">
        <f>VLOOKUP(AU21,'Net_Schedule &amp; Net_Actual'!$A$1:$C$2107,2,0)</f>
        <v>31077.8</v>
      </c>
      <c r="AW21" s="18">
        <f>VLOOKUP(AU21,'Net_Schedule &amp; Net_Actual'!$A$1:$C$2107,3,0)</f>
        <v>30986.400000000001</v>
      </c>
      <c r="AX21" s="19">
        <f>[7]Summary!$K15</f>
        <v>31299.840000000062</v>
      </c>
      <c r="AY21" s="19">
        <f t="shared" si="16"/>
        <v>5280.0000000000109</v>
      </c>
      <c r="AZ21" s="19">
        <f t="shared" si="17"/>
        <v>220.00000000000045</v>
      </c>
      <c r="BA21" s="19">
        <f t="shared" si="18"/>
        <v>4590.6432000000095</v>
      </c>
      <c r="BB21" s="19">
        <f>[7]Summary!$L15</f>
        <v>5215.9200000000083</v>
      </c>
      <c r="BC21" s="52">
        <f t="shared" si="19"/>
        <v>4590.0096000000076</v>
      </c>
      <c r="BE21" s="16">
        <v>12</v>
      </c>
      <c r="BF21" s="17">
        <f t="shared" si="37"/>
        <v>44816</v>
      </c>
      <c r="BG21" s="18">
        <f>VLOOKUP(BF21,'Net_Schedule &amp; Net_Actual'!$A$1:$C$2107,2,0)</f>
        <v>31296</v>
      </c>
      <c r="BH21" s="18">
        <f>VLOOKUP(BF21,'Net_Schedule &amp; Net_Actual'!$A$1:$C$2107,3,0)</f>
        <v>31152.799999999999</v>
      </c>
      <c r="BI21" s="19">
        <f>[7]Summary!$M15</f>
        <v>31299.840000000062</v>
      </c>
      <c r="BJ21" s="19">
        <f t="shared" si="20"/>
        <v>5280.0000000000109</v>
      </c>
      <c r="BK21" s="19">
        <f t="shared" si="21"/>
        <v>220.00000000000045</v>
      </c>
      <c r="BL21" s="19">
        <f t="shared" si="22"/>
        <v>4590.6432000000095</v>
      </c>
      <c r="BM21" s="19">
        <f>[7]Summary!$N15</f>
        <v>5215.9200000000083</v>
      </c>
      <c r="BN21" s="52">
        <f t="shared" si="23"/>
        <v>4590.0096000000076</v>
      </c>
      <c r="BP21" s="16">
        <v>12</v>
      </c>
      <c r="BQ21" s="17">
        <f t="shared" si="38"/>
        <v>44846</v>
      </c>
      <c r="BR21" s="18">
        <f>VLOOKUP(BQ21,'Net_Schedule &amp; Net_Actual'!$A$1:$C$2107,2,0)</f>
        <v>26088</v>
      </c>
      <c r="BS21" s="18">
        <f>VLOOKUP(BQ21,'Net_Schedule &amp; Net_Actual'!$A$1:$C$2107,3,0)</f>
        <v>25828</v>
      </c>
      <c r="BT21" s="19">
        <f>[7]Summary!$O15</f>
        <v>31299.840000000062</v>
      </c>
      <c r="BU21" s="19">
        <f t="shared" si="24"/>
        <v>5280.0000000000109</v>
      </c>
      <c r="BV21" s="19">
        <f t="shared" si="25"/>
        <v>220.00000000000045</v>
      </c>
      <c r="BW21" s="19">
        <f t="shared" si="26"/>
        <v>4590.6432000000095</v>
      </c>
      <c r="BX21" s="19">
        <f>[7]Summary!$P15</f>
        <v>4348.079999999999</v>
      </c>
      <c r="BY21" s="52">
        <f t="shared" si="27"/>
        <v>3826.3103999999989</v>
      </c>
      <c r="CA21" s="16">
        <v>12</v>
      </c>
      <c r="CB21" s="17">
        <f t="shared" si="39"/>
        <v>44877</v>
      </c>
      <c r="CC21" s="18">
        <f>VLOOKUP(CB21,'Net_Schedule &amp; Net_Actual'!$A$1:$C$2107,2,0)</f>
        <v>12482.6</v>
      </c>
      <c r="CD21" s="18">
        <f>VLOOKUP(CB21,'Net_Schedule &amp; Net_Actual'!$A$1:$C$2107,3,0)</f>
        <v>12486.182000000001</v>
      </c>
      <c r="CE21" s="19">
        <f>[7]Summary!$Q15</f>
        <v>31299.840000000062</v>
      </c>
      <c r="CF21" s="19">
        <f t="shared" si="28"/>
        <v>5280.0000000000109</v>
      </c>
      <c r="CG21" s="19">
        <f t="shared" si="29"/>
        <v>220.00000000000045</v>
      </c>
      <c r="CH21" s="19">
        <f t="shared" si="30"/>
        <v>4590.6432000000095</v>
      </c>
      <c r="CI21" s="19">
        <f>[7]Summary!$R15</f>
        <v>1721.8575000000008</v>
      </c>
      <c r="CJ21" s="52">
        <f t="shared" si="31"/>
        <v>1515.2346000000007</v>
      </c>
    </row>
    <row r="22" spans="2:88" s="15" customFormat="1" ht="15.95" customHeight="1" x14ac:dyDescent="0.2">
      <c r="B22" s="16">
        <v>13</v>
      </c>
      <c r="C22" s="17">
        <f t="shared" si="32"/>
        <v>44664</v>
      </c>
      <c r="D22" s="18">
        <f>VLOOKUP(C22,'Net_Schedule &amp; Net_Actual'!$A$1:$C$2107,2,0)</f>
        <v>11758.9</v>
      </c>
      <c r="E22" s="18">
        <f>VLOOKUP(C22,'Net_Schedule &amp; Net_Actual'!$A$1:$C$2107,3,0)</f>
        <v>11821.964</v>
      </c>
      <c r="F22" s="19">
        <f>[7]Summary!$C16</f>
        <v>31299.840000000062</v>
      </c>
      <c r="G22" s="19">
        <f t="shared" si="0"/>
        <v>5280.0000000000109</v>
      </c>
      <c r="H22" s="19">
        <f t="shared" si="1"/>
        <v>220.00000000000045</v>
      </c>
      <c r="I22" s="19">
        <f t="shared" si="2"/>
        <v>4590.6432000000095</v>
      </c>
      <c r="J22" s="19">
        <f>[7]Summary!$D16</f>
        <v>1887.5000000000011</v>
      </c>
      <c r="K22" s="52">
        <f t="shared" si="3"/>
        <v>1661.0000000000009</v>
      </c>
      <c r="M22" s="16">
        <v>13</v>
      </c>
      <c r="N22" s="17">
        <f t="shared" si="33"/>
        <v>44694</v>
      </c>
      <c r="O22" s="18">
        <f>VLOOKUP(N22,'Net_Schedule &amp; Net_Actual'!$A$1:$C$2107,2,0)</f>
        <v>17181.685000000001</v>
      </c>
      <c r="P22" s="18">
        <f>VLOOKUP(N22,'Net_Schedule &amp; Net_Actual'!$A$1:$C$2107,3,0)</f>
        <v>17359.781999999999</v>
      </c>
      <c r="Q22" s="19">
        <f>[7]Summary!$E16</f>
        <v>31299.840000000062</v>
      </c>
      <c r="R22" s="19">
        <f t="shared" si="4"/>
        <v>5280.0000000000109</v>
      </c>
      <c r="S22" s="19">
        <f t="shared" si="5"/>
        <v>220.00000000000045</v>
      </c>
      <c r="T22" s="19">
        <f t="shared" si="6"/>
        <v>4590.6432000000095</v>
      </c>
      <c r="U22" s="19">
        <f>[7]Summary!$F16</f>
        <v>2222.9925000000017</v>
      </c>
      <c r="V22" s="52">
        <f t="shared" si="7"/>
        <v>1956.2334000000014</v>
      </c>
      <c r="X22" s="16">
        <v>13</v>
      </c>
      <c r="Y22" s="17">
        <f t="shared" si="34"/>
        <v>44725</v>
      </c>
      <c r="Z22" s="18">
        <f>VLOOKUP(Y22,'Net_Schedule &amp; Net_Actual'!$A$1:$C$2107,2,0)</f>
        <v>28022.794999999998</v>
      </c>
      <c r="AA22" s="18">
        <f>VLOOKUP(Y22,'Net_Schedule &amp; Net_Actual'!$A$1:$C$2107,3,0)</f>
        <v>28049.236000000001</v>
      </c>
      <c r="AB22" s="19">
        <f>[7]Summary!$G16</f>
        <v>31299.840000000062</v>
      </c>
      <c r="AC22" s="19">
        <f t="shared" si="8"/>
        <v>5280.0000000000109</v>
      </c>
      <c r="AD22" s="19">
        <f t="shared" si="9"/>
        <v>220.00000000000045</v>
      </c>
      <c r="AE22" s="19">
        <f t="shared" si="10"/>
        <v>4590.6432000000095</v>
      </c>
      <c r="AF22" s="19">
        <f>[7]Summary!$H16</f>
        <v>5215.9200000000083</v>
      </c>
      <c r="AG22" s="52">
        <f t="shared" si="11"/>
        <v>4590.0096000000076</v>
      </c>
      <c r="AI22" s="16">
        <v>13</v>
      </c>
      <c r="AJ22" s="17">
        <f t="shared" si="35"/>
        <v>44755</v>
      </c>
      <c r="AK22" s="18">
        <f>VLOOKUP(AJ22,'Net_Schedule &amp; Net_Actual'!$A$1:$C$2107,2,0)</f>
        <v>31295.994999999999</v>
      </c>
      <c r="AL22" s="18">
        <f>VLOOKUP(AJ22,'Net_Schedule &amp; Net_Actual'!$A$1:$C$2107,3,0)</f>
        <v>31113.526999999998</v>
      </c>
      <c r="AM22" s="19">
        <f>[7]Summary!$I16</f>
        <v>31299.840000000062</v>
      </c>
      <c r="AN22" s="19">
        <f t="shared" si="12"/>
        <v>5280.0000000000109</v>
      </c>
      <c r="AO22" s="19">
        <f t="shared" si="13"/>
        <v>220.00000000000045</v>
      </c>
      <c r="AP22" s="19">
        <f t="shared" si="14"/>
        <v>4590.6432000000095</v>
      </c>
      <c r="AQ22" s="19">
        <f>[7]Summary!$J16</f>
        <v>5117.2700000000086</v>
      </c>
      <c r="AR22" s="52">
        <f t="shared" si="15"/>
        <v>4503.1976000000077</v>
      </c>
      <c r="AT22" s="16">
        <v>13</v>
      </c>
      <c r="AU22" s="17">
        <f t="shared" si="36"/>
        <v>44786</v>
      </c>
      <c r="AV22" s="18">
        <f>VLOOKUP(AU22,'Net_Schedule &amp; Net_Actual'!$A$1:$C$2107,2,0)</f>
        <v>31296</v>
      </c>
      <c r="AW22" s="18">
        <f>VLOOKUP(AU22,'Net_Schedule &amp; Net_Actual'!$A$1:$C$2107,3,0)</f>
        <v>31230.617999999999</v>
      </c>
      <c r="AX22" s="19">
        <f>[7]Summary!$K16</f>
        <v>31299.840000000062</v>
      </c>
      <c r="AY22" s="19">
        <f t="shared" si="16"/>
        <v>5280.0000000000109</v>
      </c>
      <c r="AZ22" s="19">
        <f t="shared" si="17"/>
        <v>220.00000000000045</v>
      </c>
      <c r="BA22" s="19">
        <f t="shared" si="18"/>
        <v>4590.6432000000095</v>
      </c>
      <c r="BB22" s="19">
        <f>[7]Summary!$L16</f>
        <v>5215.9200000000083</v>
      </c>
      <c r="BC22" s="52">
        <f t="shared" si="19"/>
        <v>4590.0096000000076</v>
      </c>
      <c r="BE22" s="16">
        <v>13</v>
      </c>
      <c r="BF22" s="17">
        <f t="shared" si="37"/>
        <v>44817</v>
      </c>
      <c r="BG22" s="18">
        <f>VLOOKUP(BF22,'Net_Schedule &amp; Net_Actual'!$A$1:$C$2107,2,0)</f>
        <v>31295.998</v>
      </c>
      <c r="BH22" s="18">
        <f>VLOOKUP(BF22,'Net_Schedule &amp; Net_Actual'!$A$1:$C$2107,3,0)</f>
        <v>31066.036</v>
      </c>
      <c r="BI22" s="19">
        <f>[7]Summary!$M16</f>
        <v>31299.840000000062</v>
      </c>
      <c r="BJ22" s="19">
        <f t="shared" si="20"/>
        <v>5280.0000000000109</v>
      </c>
      <c r="BK22" s="19">
        <f t="shared" si="21"/>
        <v>220.00000000000045</v>
      </c>
      <c r="BL22" s="19">
        <f t="shared" si="22"/>
        <v>4590.6432000000095</v>
      </c>
      <c r="BM22" s="19">
        <f>[7]Summary!$N16</f>
        <v>5215.9200000000083</v>
      </c>
      <c r="BN22" s="52">
        <f t="shared" si="23"/>
        <v>4590.0096000000076</v>
      </c>
      <c r="BP22" s="16">
        <v>13</v>
      </c>
      <c r="BQ22" s="17">
        <f t="shared" si="38"/>
        <v>44847</v>
      </c>
      <c r="BR22" s="18">
        <f>VLOOKUP(BQ22,'Net_Schedule &amp; Net_Actual'!$A$1:$C$2107,2,0)</f>
        <v>26088</v>
      </c>
      <c r="BS22" s="18">
        <f>VLOOKUP(BQ22,'Net_Schedule &amp; Net_Actual'!$A$1:$C$2107,3,0)</f>
        <v>25850.182000000001</v>
      </c>
      <c r="BT22" s="19">
        <f>[7]Summary!$O16</f>
        <v>31299.840000000062</v>
      </c>
      <c r="BU22" s="19">
        <f t="shared" si="24"/>
        <v>5280.0000000000109</v>
      </c>
      <c r="BV22" s="19">
        <f t="shared" si="25"/>
        <v>220.00000000000045</v>
      </c>
      <c r="BW22" s="19">
        <f t="shared" si="26"/>
        <v>4590.6432000000095</v>
      </c>
      <c r="BX22" s="19">
        <f>[7]Summary!$P16</f>
        <v>4348.079999999999</v>
      </c>
      <c r="BY22" s="52">
        <f t="shared" si="27"/>
        <v>3826.3103999999989</v>
      </c>
      <c r="CA22" s="16">
        <v>13</v>
      </c>
      <c r="CB22" s="17">
        <f t="shared" si="39"/>
        <v>44878</v>
      </c>
      <c r="CC22" s="18">
        <f>VLOOKUP(CB22,'Net_Schedule &amp; Net_Actual'!$A$1:$C$2107,2,0)</f>
        <v>10124.368</v>
      </c>
      <c r="CD22" s="18">
        <f>VLOOKUP(CB22,'Net_Schedule &amp; Net_Actual'!$A$1:$C$2107,3,0)</f>
        <v>10137.527</v>
      </c>
      <c r="CE22" s="19">
        <f>[7]Summary!$Q16</f>
        <v>31299.840000000062</v>
      </c>
      <c r="CF22" s="19">
        <f t="shared" si="28"/>
        <v>5280.0000000000109</v>
      </c>
      <c r="CG22" s="19">
        <f t="shared" si="29"/>
        <v>220.00000000000045</v>
      </c>
      <c r="CH22" s="19">
        <f t="shared" si="30"/>
        <v>4590.6432000000095</v>
      </c>
      <c r="CI22" s="19">
        <f>[7]Summary!$R16</f>
        <v>1619.5525000000002</v>
      </c>
      <c r="CJ22" s="52">
        <f t="shared" si="31"/>
        <v>1425.2062000000003</v>
      </c>
    </row>
    <row r="23" spans="2:88" s="15" customFormat="1" ht="15.95" customHeight="1" x14ac:dyDescent="0.2">
      <c r="B23" s="16">
        <v>14</v>
      </c>
      <c r="C23" s="17">
        <f t="shared" si="32"/>
        <v>44665</v>
      </c>
      <c r="D23" s="18">
        <f>VLOOKUP(C23,'Net_Schedule &amp; Net_Actual'!$A$1:$C$2107,2,0)</f>
        <v>14636.1</v>
      </c>
      <c r="E23" s="18">
        <f>VLOOKUP(C23,'Net_Schedule &amp; Net_Actual'!$A$1:$C$2107,3,0)</f>
        <v>14718.618</v>
      </c>
      <c r="F23" s="19">
        <f>[7]Summary!$C17</f>
        <v>31299.840000000062</v>
      </c>
      <c r="G23" s="19">
        <f t="shared" si="0"/>
        <v>5280.0000000000109</v>
      </c>
      <c r="H23" s="19">
        <f t="shared" si="1"/>
        <v>220.00000000000045</v>
      </c>
      <c r="I23" s="19">
        <f t="shared" si="2"/>
        <v>4590.6432000000095</v>
      </c>
      <c r="J23" s="19">
        <f>[7]Summary!$D17</f>
        <v>2168.5200000000009</v>
      </c>
      <c r="K23" s="52">
        <f t="shared" si="3"/>
        <v>1908.2976000000008</v>
      </c>
      <c r="M23" s="16">
        <v>14</v>
      </c>
      <c r="N23" s="17">
        <f t="shared" si="33"/>
        <v>44695</v>
      </c>
      <c r="O23" s="18">
        <f>VLOOKUP(N23,'Net_Schedule &amp; Net_Actual'!$A$1:$C$2107,2,0)</f>
        <v>20308.668000000001</v>
      </c>
      <c r="P23" s="18">
        <f>VLOOKUP(N23,'Net_Schedule &amp; Net_Actual'!$A$1:$C$2107,3,0)</f>
        <v>20411.127</v>
      </c>
      <c r="Q23" s="19">
        <f>[7]Summary!$E17</f>
        <v>31299.840000000062</v>
      </c>
      <c r="R23" s="19">
        <f t="shared" si="4"/>
        <v>5280.0000000000109</v>
      </c>
      <c r="S23" s="19">
        <f t="shared" si="5"/>
        <v>220.00000000000045</v>
      </c>
      <c r="T23" s="19">
        <f t="shared" si="6"/>
        <v>4590.6432000000095</v>
      </c>
      <c r="U23" s="19">
        <f>[7]Summary!$F17</f>
        <v>2513.7225000000017</v>
      </c>
      <c r="V23" s="52">
        <f t="shared" si="7"/>
        <v>2212.0758000000014</v>
      </c>
      <c r="X23" s="16">
        <v>14</v>
      </c>
      <c r="Y23" s="17">
        <f t="shared" si="34"/>
        <v>44726</v>
      </c>
      <c r="Z23" s="18">
        <f>VLOOKUP(Y23,'Net_Schedule &amp; Net_Actual'!$A$1:$C$2107,2,0)</f>
        <v>26612.988000000001</v>
      </c>
      <c r="AA23" s="18">
        <f>VLOOKUP(Y23,'Net_Schedule &amp; Net_Actual'!$A$1:$C$2107,3,0)</f>
        <v>26403.781999999999</v>
      </c>
      <c r="AB23" s="19">
        <f>[7]Summary!$G17</f>
        <v>31299.840000000062</v>
      </c>
      <c r="AC23" s="19">
        <f t="shared" si="8"/>
        <v>5280.0000000000109</v>
      </c>
      <c r="AD23" s="19">
        <f t="shared" si="9"/>
        <v>220.00000000000045</v>
      </c>
      <c r="AE23" s="19">
        <f t="shared" si="10"/>
        <v>4590.6432000000095</v>
      </c>
      <c r="AF23" s="19">
        <f>[7]Summary!$H17</f>
        <v>4271.112500000002</v>
      </c>
      <c r="AG23" s="52">
        <f t="shared" si="11"/>
        <v>3758.579000000002</v>
      </c>
      <c r="AI23" s="16">
        <v>14</v>
      </c>
      <c r="AJ23" s="17">
        <f t="shared" si="35"/>
        <v>44756</v>
      </c>
      <c r="AK23" s="18">
        <f>VLOOKUP(AJ23,'Net_Schedule &amp; Net_Actual'!$A$1:$C$2107,2,0)</f>
        <v>31296</v>
      </c>
      <c r="AL23" s="18">
        <f>VLOOKUP(AJ23,'Net_Schedule &amp; Net_Actual'!$A$1:$C$2107,3,0)</f>
        <v>29446.400000000001</v>
      </c>
      <c r="AM23" s="19">
        <f>[7]Summary!$I17</f>
        <v>31299.840000000062</v>
      </c>
      <c r="AN23" s="19">
        <f t="shared" si="12"/>
        <v>5280.0000000000109</v>
      </c>
      <c r="AO23" s="19">
        <f t="shared" si="13"/>
        <v>220.00000000000045</v>
      </c>
      <c r="AP23" s="19">
        <f t="shared" si="14"/>
        <v>4590.6432000000095</v>
      </c>
      <c r="AQ23" s="19">
        <f>[7]Summary!$J17</f>
        <v>5215.9200000000083</v>
      </c>
      <c r="AR23" s="52">
        <f t="shared" si="15"/>
        <v>4590.0096000000076</v>
      </c>
      <c r="AT23" s="16">
        <v>14</v>
      </c>
      <c r="AU23" s="17">
        <f t="shared" si="36"/>
        <v>44787</v>
      </c>
      <c r="AV23" s="18">
        <f>VLOOKUP(AU23,'Net_Schedule &amp; Net_Actual'!$A$1:$C$2107,2,0)</f>
        <v>30860.799999999999</v>
      </c>
      <c r="AW23" s="18">
        <f>VLOOKUP(AU23,'Net_Schedule &amp; Net_Actual'!$A$1:$C$2107,3,0)</f>
        <v>30661.091</v>
      </c>
      <c r="AX23" s="19">
        <f>[7]Summary!$K17</f>
        <v>31299.840000000062</v>
      </c>
      <c r="AY23" s="19">
        <f t="shared" si="16"/>
        <v>5280.0000000000109</v>
      </c>
      <c r="AZ23" s="19">
        <f t="shared" si="17"/>
        <v>220.00000000000045</v>
      </c>
      <c r="BA23" s="19">
        <f t="shared" si="18"/>
        <v>4590.6432000000095</v>
      </c>
      <c r="BB23" s="19">
        <f>[7]Summary!$L17</f>
        <v>5143.4000000000069</v>
      </c>
      <c r="BC23" s="52">
        <f t="shared" si="19"/>
        <v>4526.1920000000064</v>
      </c>
      <c r="BE23" s="16">
        <v>14</v>
      </c>
      <c r="BF23" s="17">
        <f t="shared" si="37"/>
        <v>44818</v>
      </c>
      <c r="BG23" s="18">
        <f>VLOOKUP(BF23,'Net_Schedule &amp; Net_Actual'!$A$1:$C$2107,2,0)</f>
        <v>31295.998</v>
      </c>
      <c r="BH23" s="18">
        <f>VLOOKUP(BF23,'Net_Schedule &amp; Net_Actual'!$A$1:$C$2107,3,0)</f>
        <v>31095.054</v>
      </c>
      <c r="BI23" s="19">
        <f>[7]Summary!$M17</f>
        <v>31299.840000000062</v>
      </c>
      <c r="BJ23" s="19">
        <f t="shared" si="20"/>
        <v>5280.0000000000109</v>
      </c>
      <c r="BK23" s="19">
        <f t="shared" si="21"/>
        <v>220.00000000000045</v>
      </c>
      <c r="BL23" s="19">
        <f t="shared" si="22"/>
        <v>4590.6432000000095</v>
      </c>
      <c r="BM23" s="19">
        <f>[7]Summary!$N17</f>
        <v>5215.9200000000083</v>
      </c>
      <c r="BN23" s="52">
        <f t="shared" si="23"/>
        <v>4590.0096000000076</v>
      </c>
      <c r="BP23" s="16">
        <v>14</v>
      </c>
      <c r="BQ23" s="17">
        <f t="shared" si="38"/>
        <v>44848</v>
      </c>
      <c r="BR23" s="18">
        <f>VLOOKUP(BQ23,'Net_Schedule &amp; Net_Actual'!$A$1:$C$2107,2,0)</f>
        <v>26088</v>
      </c>
      <c r="BS23" s="18">
        <f>VLOOKUP(BQ23,'Net_Schedule &amp; Net_Actual'!$A$1:$C$2107,3,0)</f>
        <v>25804.291000000001</v>
      </c>
      <c r="BT23" s="19">
        <f>[7]Summary!$O17</f>
        <v>31299.840000000062</v>
      </c>
      <c r="BU23" s="19">
        <f t="shared" si="24"/>
        <v>5280.0000000000109</v>
      </c>
      <c r="BV23" s="19">
        <f t="shared" si="25"/>
        <v>220.00000000000045</v>
      </c>
      <c r="BW23" s="19">
        <f t="shared" si="26"/>
        <v>4590.6432000000095</v>
      </c>
      <c r="BX23" s="19">
        <f>[7]Summary!$P17</f>
        <v>4348.079999999999</v>
      </c>
      <c r="BY23" s="52">
        <f t="shared" si="27"/>
        <v>3826.3103999999989</v>
      </c>
      <c r="CA23" s="16">
        <v>14</v>
      </c>
      <c r="CB23" s="17">
        <f t="shared" si="39"/>
        <v>44879</v>
      </c>
      <c r="CC23" s="18">
        <f>VLOOKUP(CB23,'Net_Schedule &amp; Net_Actual'!$A$1:$C$2107,2,0)</f>
        <v>10807.25</v>
      </c>
      <c r="CD23" s="18">
        <f>VLOOKUP(CB23,'Net_Schedule &amp; Net_Actual'!$A$1:$C$2107,3,0)</f>
        <v>10675.927</v>
      </c>
      <c r="CE23" s="19">
        <f>[7]Summary!$Q17</f>
        <v>31299.840000000062</v>
      </c>
      <c r="CF23" s="19">
        <f t="shared" si="28"/>
        <v>5280.0000000000109</v>
      </c>
      <c r="CG23" s="19">
        <f t="shared" si="29"/>
        <v>220.00000000000045</v>
      </c>
      <c r="CH23" s="19">
        <f t="shared" si="30"/>
        <v>4590.6432000000095</v>
      </c>
      <c r="CI23" s="19">
        <f>[7]Summary!$R17</f>
        <v>1801.2024999999999</v>
      </c>
      <c r="CJ23" s="52">
        <f t="shared" si="31"/>
        <v>1585.0581999999999</v>
      </c>
    </row>
    <row r="24" spans="2:88" s="15" customFormat="1" ht="15.95" customHeight="1" x14ac:dyDescent="0.2">
      <c r="B24" s="16">
        <v>15</v>
      </c>
      <c r="C24" s="17">
        <f t="shared" si="32"/>
        <v>44666</v>
      </c>
      <c r="D24" s="18">
        <f>VLOOKUP(C24,'Net_Schedule &amp; Net_Actual'!$A$1:$C$2107,2,0)</f>
        <v>18272.748</v>
      </c>
      <c r="E24" s="18">
        <f>VLOOKUP(C24,'Net_Schedule &amp; Net_Actual'!$A$1:$C$2107,3,0)</f>
        <v>17971.491000000002</v>
      </c>
      <c r="F24" s="19">
        <f>[7]Summary!$C18</f>
        <v>31299.840000000062</v>
      </c>
      <c r="G24" s="19">
        <f t="shared" si="0"/>
        <v>5280.0000000000109</v>
      </c>
      <c r="H24" s="19">
        <f t="shared" si="1"/>
        <v>220.00000000000045</v>
      </c>
      <c r="I24" s="19">
        <f t="shared" si="2"/>
        <v>4590.6432000000095</v>
      </c>
      <c r="J24" s="19">
        <f>[7]Summary!$D18</f>
        <v>2333.8250000000016</v>
      </c>
      <c r="K24" s="52">
        <f t="shared" si="3"/>
        <v>2053.7660000000014</v>
      </c>
      <c r="M24" s="16">
        <v>15</v>
      </c>
      <c r="N24" s="17">
        <f t="shared" si="33"/>
        <v>44696</v>
      </c>
      <c r="O24" s="18">
        <f>VLOOKUP(N24,'Net_Schedule &amp; Net_Actual'!$A$1:$C$2107,2,0)</f>
        <v>18861.988000000001</v>
      </c>
      <c r="P24" s="18">
        <f>VLOOKUP(N24,'Net_Schedule &amp; Net_Actual'!$A$1:$C$2107,3,0)</f>
        <v>18708.945</v>
      </c>
      <c r="Q24" s="19">
        <f>[7]Summary!$E18</f>
        <v>31299.840000000062</v>
      </c>
      <c r="R24" s="19">
        <f t="shared" si="4"/>
        <v>5280.0000000000109</v>
      </c>
      <c r="S24" s="19">
        <f t="shared" si="5"/>
        <v>220.00000000000045</v>
      </c>
      <c r="T24" s="19">
        <f t="shared" si="6"/>
        <v>4590.6432000000095</v>
      </c>
      <c r="U24" s="19">
        <f>[7]Summary!$F18</f>
        <v>2785.3750000000018</v>
      </c>
      <c r="V24" s="52">
        <f t="shared" si="7"/>
        <v>2451.1300000000015</v>
      </c>
      <c r="X24" s="16">
        <v>15</v>
      </c>
      <c r="Y24" s="17">
        <f t="shared" si="34"/>
        <v>44727</v>
      </c>
      <c r="Z24" s="18">
        <f>VLOOKUP(Y24,'Net_Schedule &amp; Net_Actual'!$A$1:$C$2107,2,0)</f>
        <v>31283.957999999999</v>
      </c>
      <c r="AA24" s="18">
        <f>VLOOKUP(Y24,'Net_Schedule &amp; Net_Actual'!$A$1:$C$2107,3,0)</f>
        <v>30943.708999999999</v>
      </c>
      <c r="AB24" s="19">
        <f>[7]Summary!$G18</f>
        <v>31299.840000000062</v>
      </c>
      <c r="AC24" s="19">
        <f t="shared" si="8"/>
        <v>5280.0000000000109</v>
      </c>
      <c r="AD24" s="19">
        <f t="shared" si="9"/>
        <v>220.00000000000045</v>
      </c>
      <c r="AE24" s="19">
        <f t="shared" si="10"/>
        <v>4590.6432000000095</v>
      </c>
      <c r="AF24" s="19">
        <f>[7]Summary!$H18</f>
        <v>4693.1375000000053</v>
      </c>
      <c r="AG24" s="52">
        <f t="shared" si="11"/>
        <v>4129.9610000000048</v>
      </c>
      <c r="AI24" s="16">
        <v>15</v>
      </c>
      <c r="AJ24" s="17">
        <f t="shared" si="35"/>
        <v>44757</v>
      </c>
      <c r="AK24" s="18">
        <f>VLOOKUP(AJ24,'Net_Schedule &amp; Net_Actual'!$A$1:$C$2107,2,0)</f>
        <v>30721.797999999999</v>
      </c>
      <c r="AL24" s="18">
        <f>VLOOKUP(AJ24,'Net_Schedule &amp; Net_Actual'!$A$1:$C$2107,3,0)</f>
        <v>30434.690999999999</v>
      </c>
      <c r="AM24" s="19">
        <f>[7]Summary!$I18</f>
        <v>31299.840000000062</v>
      </c>
      <c r="AN24" s="19">
        <f t="shared" si="12"/>
        <v>5280.0000000000109</v>
      </c>
      <c r="AO24" s="19">
        <f t="shared" si="13"/>
        <v>220.00000000000045</v>
      </c>
      <c r="AP24" s="19">
        <f t="shared" si="14"/>
        <v>4590.6432000000095</v>
      </c>
      <c r="AQ24" s="19">
        <f>[7]Summary!$J18</f>
        <v>5215.9200000000083</v>
      </c>
      <c r="AR24" s="52">
        <f t="shared" si="15"/>
        <v>4590.0096000000076</v>
      </c>
      <c r="AT24" s="16">
        <v>15</v>
      </c>
      <c r="AU24" s="17">
        <f t="shared" si="36"/>
        <v>44788</v>
      </c>
      <c r="AV24" s="18">
        <f>VLOOKUP(AU24,'Net_Schedule &amp; Net_Actual'!$A$1:$C$2107,2,0)</f>
        <v>30306.022000000001</v>
      </c>
      <c r="AW24" s="18">
        <f>VLOOKUP(AU24,'Net_Schedule &amp; Net_Actual'!$A$1:$C$2107,3,0)</f>
        <v>29117.382000000001</v>
      </c>
      <c r="AX24" s="19">
        <f>[7]Summary!$K18</f>
        <v>31299.840000000062</v>
      </c>
      <c r="AY24" s="19">
        <f t="shared" si="16"/>
        <v>5280.0000000000109</v>
      </c>
      <c r="AZ24" s="19">
        <f t="shared" si="17"/>
        <v>220.00000000000045</v>
      </c>
      <c r="BA24" s="19">
        <f t="shared" si="18"/>
        <v>4590.6432000000095</v>
      </c>
      <c r="BB24" s="19">
        <f>[7]Summary!$L18</f>
        <v>5215.9200000000083</v>
      </c>
      <c r="BC24" s="52">
        <f t="shared" si="19"/>
        <v>4590.0096000000076</v>
      </c>
      <c r="BE24" s="16">
        <v>15</v>
      </c>
      <c r="BF24" s="17">
        <f t="shared" si="37"/>
        <v>44819</v>
      </c>
      <c r="BG24" s="18">
        <f>VLOOKUP(BF24,'Net_Schedule &amp; Net_Actual'!$A$1:$C$2107,2,0)</f>
        <v>31295.893</v>
      </c>
      <c r="BH24" s="18">
        <f>VLOOKUP(BF24,'Net_Schedule &amp; Net_Actual'!$A$1:$C$2107,3,0)</f>
        <v>31103.635999999999</v>
      </c>
      <c r="BI24" s="19">
        <f>[7]Summary!$M18</f>
        <v>31299.840000000062</v>
      </c>
      <c r="BJ24" s="19">
        <f t="shared" si="20"/>
        <v>5280.0000000000109</v>
      </c>
      <c r="BK24" s="19">
        <f t="shared" si="21"/>
        <v>220.00000000000045</v>
      </c>
      <c r="BL24" s="19">
        <f t="shared" si="22"/>
        <v>4590.6432000000095</v>
      </c>
      <c r="BM24" s="19">
        <f>[7]Summary!$N18</f>
        <v>5215.9200000000083</v>
      </c>
      <c r="BN24" s="52">
        <f t="shared" si="23"/>
        <v>4590.0096000000076</v>
      </c>
      <c r="BP24" s="16">
        <v>15</v>
      </c>
      <c r="BQ24" s="17">
        <f t="shared" si="38"/>
        <v>44849</v>
      </c>
      <c r="BR24" s="18">
        <f>VLOOKUP(BQ24,'Net_Schedule &amp; Net_Actual'!$A$1:$C$2107,2,0)</f>
        <v>26088</v>
      </c>
      <c r="BS24" s="18">
        <f>VLOOKUP(BQ24,'Net_Schedule &amp; Net_Actual'!$A$1:$C$2107,3,0)</f>
        <v>25842.472000000002</v>
      </c>
      <c r="BT24" s="19">
        <f>[7]Summary!$O18</f>
        <v>31299.840000000062</v>
      </c>
      <c r="BU24" s="19">
        <f t="shared" si="24"/>
        <v>5280.0000000000109</v>
      </c>
      <c r="BV24" s="19">
        <f t="shared" si="25"/>
        <v>220.00000000000045</v>
      </c>
      <c r="BW24" s="19">
        <f t="shared" si="26"/>
        <v>4590.6432000000095</v>
      </c>
      <c r="BX24" s="19">
        <f>[7]Summary!$P18</f>
        <v>4348.079999999999</v>
      </c>
      <c r="BY24" s="52">
        <f t="shared" si="27"/>
        <v>3826.3103999999989</v>
      </c>
      <c r="CA24" s="16">
        <v>15</v>
      </c>
      <c r="CB24" s="17">
        <f t="shared" si="39"/>
        <v>44880</v>
      </c>
      <c r="CC24" s="18">
        <f>VLOOKUP(CB24,'Net_Schedule &amp; Net_Actual'!$A$1:$C$2107,2,0)</f>
        <v>9989.0499999999993</v>
      </c>
      <c r="CD24" s="18">
        <f>VLOOKUP(CB24,'Net_Schedule &amp; Net_Actual'!$A$1:$C$2107,3,0)</f>
        <v>9957.6730000000007</v>
      </c>
      <c r="CE24" s="19">
        <f>[7]Summary!$Q18</f>
        <v>31299.840000000062</v>
      </c>
      <c r="CF24" s="19">
        <f t="shared" si="28"/>
        <v>5280.0000000000109</v>
      </c>
      <c r="CG24" s="19">
        <f t="shared" si="29"/>
        <v>220.00000000000045</v>
      </c>
      <c r="CH24" s="19">
        <f t="shared" si="30"/>
        <v>4590.6432000000095</v>
      </c>
      <c r="CI24" s="19">
        <f>[7]Summary!$R18</f>
        <v>1664.8325000000007</v>
      </c>
      <c r="CJ24" s="52">
        <f t="shared" si="31"/>
        <v>1465.0526000000007</v>
      </c>
    </row>
    <row r="25" spans="2:88" s="15" customFormat="1" ht="15.95" customHeight="1" x14ac:dyDescent="0.2">
      <c r="B25" s="16">
        <v>16</v>
      </c>
      <c r="C25" s="17">
        <f t="shared" si="32"/>
        <v>44667</v>
      </c>
      <c r="D25" s="18">
        <f>VLOOKUP(C25,'Net_Schedule &amp; Net_Actual'!$A$1:$C$2107,2,0)</f>
        <v>14687.945</v>
      </c>
      <c r="E25" s="18">
        <f>VLOOKUP(C25,'Net_Schedule &amp; Net_Actual'!$A$1:$C$2107,3,0)</f>
        <v>14404.582</v>
      </c>
      <c r="F25" s="19">
        <f>[7]Summary!$C19</f>
        <v>31299.840000000062</v>
      </c>
      <c r="G25" s="19">
        <f t="shared" si="0"/>
        <v>5280.0000000000109</v>
      </c>
      <c r="H25" s="19">
        <f t="shared" si="1"/>
        <v>220.00000000000045</v>
      </c>
      <c r="I25" s="19">
        <f t="shared" si="2"/>
        <v>4590.6432000000095</v>
      </c>
      <c r="J25" s="19">
        <f>[7]Summary!$D19</f>
        <v>2491.5000000000018</v>
      </c>
      <c r="K25" s="52">
        <f t="shared" si="3"/>
        <v>2192.5200000000018</v>
      </c>
      <c r="M25" s="16">
        <v>16</v>
      </c>
      <c r="N25" s="17">
        <f t="shared" si="33"/>
        <v>44697</v>
      </c>
      <c r="O25" s="18">
        <f>VLOOKUP(N25,'Net_Schedule &amp; Net_Actual'!$A$1:$C$2107,2,0)</f>
        <v>23630.05</v>
      </c>
      <c r="P25" s="18">
        <f>VLOOKUP(N25,'Net_Schedule &amp; Net_Actual'!$A$1:$C$2107,3,0)</f>
        <v>23746.544999999998</v>
      </c>
      <c r="Q25" s="19">
        <f>[7]Summary!$E19</f>
        <v>31299.840000000062</v>
      </c>
      <c r="R25" s="19">
        <f t="shared" si="4"/>
        <v>5280.0000000000109</v>
      </c>
      <c r="S25" s="19">
        <f t="shared" si="5"/>
        <v>220.00000000000045</v>
      </c>
      <c r="T25" s="19">
        <f t="shared" si="6"/>
        <v>4590.6432000000095</v>
      </c>
      <c r="U25" s="19">
        <f>[7]Summary!$F19</f>
        <v>2950.440000000001</v>
      </c>
      <c r="V25" s="52">
        <f t="shared" si="7"/>
        <v>2596.387200000001</v>
      </c>
      <c r="X25" s="16">
        <v>16</v>
      </c>
      <c r="Y25" s="17">
        <f t="shared" si="34"/>
        <v>44728</v>
      </c>
      <c r="Z25" s="18">
        <f>VLOOKUP(Y25,'Net_Schedule &amp; Net_Actual'!$A$1:$C$2107,2,0)</f>
        <v>28976.7</v>
      </c>
      <c r="AA25" s="18">
        <f>VLOOKUP(Y25,'Net_Schedule &amp; Net_Actual'!$A$1:$C$2107,3,0)</f>
        <v>24810.254000000001</v>
      </c>
      <c r="AB25" s="19">
        <f>[7]Summary!$G19</f>
        <v>31299.840000000062</v>
      </c>
      <c r="AC25" s="19">
        <f>3520</f>
        <v>3520</v>
      </c>
      <c r="AD25" s="19">
        <f t="shared" si="9"/>
        <v>146.66666666666666</v>
      </c>
      <c r="AE25" s="19">
        <f t="shared" si="10"/>
        <v>3060.4287999999997</v>
      </c>
      <c r="AF25" s="19">
        <f>AC25</f>
        <v>3520</v>
      </c>
      <c r="AG25" s="52">
        <f t="shared" si="11"/>
        <v>3097.6</v>
      </c>
      <c r="AI25" s="16">
        <v>16</v>
      </c>
      <c r="AJ25" s="17">
        <f t="shared" si="35"/>
        <v>44758</v>
      </c>
      <c r="AK25" s="18">
        <f>VLOOKUP(AJ25,'Net_Schedule &amp; Net_Actual'!$A$1:$C$2107,2,0)</f>
        <v>26128.2</v>
      </c>
      <c r="AL25" s="18">
        <f>VLOOKUP(AJ25,'Net_Schedule &amp; Net_Actual'!$A$1:$C$2107,3,0)</f>
        <v>25917.526999999998</v>
      </c>
      <c r="AM25" s="19">
        <f>[7]Summary!$I19</f>
        <v>31299.840000000062</v>
      </c>
      <c r="AN25" s="19">
        <f t="shared" si="12"/>
        <v>5280.0000000000109</v>
      </c>
      <c r="AO25" s="19">
        <f t="shared" si="13"/>
        <v>220.00000000000045</v>
      </c>
      <c r="AP25" s="19">
        <f t="shared" si="14"/>
        <v>4590.6432000000095</v>
      </c>
      <c r="AQ25" s="19">
        <f>[7]Summary!$J19</f>
        <v>5215.9200000000083</v>
      </c>
      <c r="AR25" s="52">
        <f t="shared" si="15"/>
        <v>4590.0096000000076</v>
      </c>
      <c r="AT25" s="16">
        <v>16</v>
      </c>
      <c r="AU25" s="17">
        <f t="shared" si="36"/>
        <v>44789</v>
      </c>
      <c r="AV25" s="18">
        <f>VLOOKUP(AU25,'Net_Schedule &amp; Net_Actual'!$A$1:$C$2107,2,0)</f>
        <v>26073.075000000001</v>
      </c>
      <c r="AW25" s="18">
        <f>VLOOKUP(AU25,'Net_Schedule &amp; Net_Actual'!$A$1:$C$2107,3,0)</f>
        <v>25887.708999999999</v>
      </c>
      <c r="AX25" s="19">
        <f>[7]Summary!$K19</f>
        <v>31299.840000000062</v>
      </c>
      <c r="AY25" s="19">
        <f t="shared" si="16"/>
        <v>5280.0000000000109</v>
      </c>
      <c r="AZ25" s="19">
        <f t="shared" si="17"/>
        <v>220.00000000000045</v>
      </c>
      <c r="BA25" s="19">
        <f t="shared" si="18"/>
        <v>4590.6432000000095</v>
      </c>
      <c r="BB25" s="19">
        <f>[7]Summary!$L19</f>
        <v>5215.9200000000083</v>
      </c>
      <c r="BC25" s="52">
        <f t="shared" si="19"/>
        <v>4590.0096000000076</v>
      </c>
      <c r="BE25" s="16">
        <v>16</v>
      </c>
      <c r="BF25" s="17">
        <f t="shared" si="37"/>
        <v>44820</v>
      </c>
      <c r="BG25" s="18">
        <f>VLOOKUP(BF25,'Net_Schedule &amp; Net_Actual'!$A$1:$C$2107,2,0)</f>
        <v>31295.96</v>
      </c>
      <c r="BH25" s="18">
        <f>VLOOKUP(BF25,'Net_Schedule &amp; Net_Actual'!$A$1:$C$2107,3,0)</f>
        <v>30917.744999999999</v>
      </c>
      <c r="BI25" s="19">
        <f>[7]Summary!$M19</f>
        <v>31299.840000000062</v>
      </c>
      <c r="BJ25" s="19">
        <f t="shared" si="20"/>
        <v>5280.0000000000109</v>
      </c>
      <c r="BK25" s="19">
        <f t="shared" si="21"/>
        <v>220.00000000000045</v>
      </c>
      <c r="BL25" s="19">
        <f t="shared" si="22"/>
        <v>4590.6432000000095</v>
      </c>
      <c r="BM25" s="19">
        <f>[7]Summary!$N19</f>
        <v>5215.9200000000083</v>
      </c>
      <c r="BN25" s="52">
        <f t="shared" si="23"/>
        <v>4590.0096000000076</v>
      </c>
      <c r="BP25" s="16">
        <v>16</v>
      </c>
      <c r="BQ25" s="17">
        <f t="shared" si="38"/>
        <v>44850</v>
      </c>
      <c r="BR25" s="18">
        <f>VLOOKUP(BQ25,'Net_Schedule &amp; Net_Actual'!$A$1:$C$2107,2,0)</f>
        <v>19667.325000000001</v>
      </c>
      <c r="BS25" s="18">
        <f>VLOOKUP(BQ25,'Net_Schedule &amp; Net_Actual'!$A$1:$C$2107,3,0)</f>
        <v>19527.2</v>
      </c>
      <c r="BT25" s="19">
        <f>[7]Summary!$O19</f>
        <v>31299.840000000062</v>
      </c>
      <c r="BU25" s="19">
        <f t="shared" si="24"/>
        <v>5280.0000000000109</v>
      </c>
      <c r="BV25" s="19">
        <f t="shared" si="25"/>
        <v>220.00000000000045</v>
      </c>
      <c r="BW25" s="19">
        <f t="shared" si="26"/>
        <v>4590.6432000000095</v>
      </c>
      <c r="BX25" s="19">
        <f>[7]Summary!$P19</f>
        <v>3277.9425000000006</v>
      </c>
      <c r="BY25" s="52">
        <f t="shared" si="27"/>
        <v>2884.5894000000003</v>
      </c>
      <c r="CA25" s="16">
        <v>16</v>
      </c>
      <c r="CB25" s="17">
        <f t="shared" si="39"/>
        <v>44881</v>
      </c>
      <c r="CC25" s="18">
        <f>VLOOKUP(CB25,'Net_Schedule &amp; Net_Actual'!$A$1:$C$2107,2,0)</f>
        <v>9536.5499999999993</v>
      </c>
      <c r="CD25" s="18">
        <f>VLOOKUP(CB25,'Net_Schedule &amp; Net_Actual'!$A$1:$C$2107,3,0)</f>
        <v>9542.5450000000001</v>
      </c>
      <c r="CE25" s="19">
        <f>[7]Summary!$Q19</f>
        <v>31299.840000000062</v>
      </c>
      <c r="CF25" s="19">
        <f t="shared" si="28"/>
        <v>5280.0000000000109</v>
      </c>
      <c r="CG25" s="19">
        <f t="shared" si="29"/>
        <v>220.00000000000045</v>
      </c>
      <c r="CH25" s="19">
        <f t="shared" si="30"/>
        <v>4590.6432000000095</v>
      </c>
      <c r="CI25" s="19">
        <f>[7]Summary!$R19</f>
        <v>1545.9300000000005</v>
      </c>
      <c r="CJ25" s="52">
        <f t="shared" si="31"/>
        <v>1360.4184000000005</v>
      </c>
    </row>
    <row r="26" spans="2:88" s="15" customFormat="1" ht="15.95" customHeight="1" x14ac:dyDescent="0.2">
      <c r="B26" s="16">
        <v>17</v>
      </c>
      <c r="C26" s="17">
        <f t="shared" si="32"/>
        <v>44668</v>
      </c>
      <c r="D26" s="18">
        <f>VLOOKUP(C26,'Net_Schedule &amp; Net_Actual'!$A$1:$C$2107,2,0)</f>
        <v>12873.397999999999</v>
      </c>
      <c r="E26" s="18">
        <f>VLOOKUP(C26,'Net_Schedule &amp; Net_Actual'!$A$1:$C$2107,3,0)</f>
        <v>12823.853999999999</v>
      </c>
      <c r="F26" s="19">
        <f>[7]Summary!$C20</f>
        <v>31299.840000000062</v>
      </c>
      <c r="G26" s="19">
        <f t="shared" si="0"/>
        <v>5280.0000000000109</v>
      </c>
      <c r="H26" s="19">
        <f t="shared" si="1"/>
        <v>220.00000000000045</v>
      </c>
      <c r="I26" s="19">
        <f t="shared" si="2"/>
        <v>4590.6432000000095</v>
      </c>
      <c r="J26" s="19">
        <f>[7]Summary!$D20</f>
        <v>2035.4100000000019</v>
      </c>
      <c r="K26" s="52">
        <f t="shared" si="3"/>
        <v>1791.1608000000017</v>
      </c>
      <c r="M26" s="16">
        <v>17</v>
      </c>
      <c r="N26" s="17">
        <f t="shared" si="33"/>
        <v>44698</v>
      </c>
      <c r="O26" s="18">
        <f>VLOOKUP(N26,'Net_Schedule &amp; Net_Actual'!$A$1:$C$2107,2,0)</f>
        <v>26226.338</v>
      </c>
      <c r="P26" s="18">
        <f>VLOOKUP(N26,'Net_Schedule &amp; Net_Actual'!$A$1:$C$2107,3,0)</f>
        <v>26283.708999999999</v>
      </c>
      <c r="Q26" s="19">
        <f>[7]Summary!$E20</f>
        <v>31299.840000000062</v>
      </c>
      <c r="R26" s="19">
        <f t="shared" si="4"/>
        <v>5280.0000000000109</v>
      </c>
      <c r="S26" s="19">
        <f t="shared" si="5"/>
        <v>220.00000000000045</v>
      </c>
      <c r="T26" s="19">
        <f t="shared" si="6"/>
        <v>4590.6432000000095</v>
      </c>
      <c r="U26" s="19">
        <f>[7]Summary!$F20</f>
        <v>3595.4225000000015</v>
      </c>
      <c r="V26" s="52">
        <f t="shared" si="7"/>
        <v>3163.9718000000012</v>
      </c>
      <c r="X26" s="16">
        <v>17</v>
      </c>
      <c r="Y26" s="17">
        <f t="shared" si="34"/>
        <v>44729</v>
      </c>
      <c r="Z26" s="18">
        <f>VLOOKUP(Y26,'Net_Schedule &amp; Net_Actual'!$A$1:$C$2107,2,0)</f>
        <v>31008.893</v>
      </c>
      <c r="AA26" s="18">
        <f>VLOOKUP(Y26,'Net_Schedule &amp; Net_Actual'!$A$1:$C$2107,3,0)</f>
        <v>30722.617999999999</v>
      </c>
      <c r="AB26" s="19">
        <f>[7]Summary!$G20</f>
        <v>31299.840000000062</v>
      </c>
      <c r="AC26" s="19">
        <f t="shared" si="8"/>
        <v>5280.0000000000109</v>
      </c>
      <c r="AD26" s="19">
        <f t="shared" si="9"/>
        <v>220.00000000000045</v>
      </c>
      <c r="AE26" s="19">
        <f t="shared" si="10"/>
        <v>4590.6432000000095</v>
      </c>
      <c r="AF26" s="19">
        <f>[7]Summary!$H20</f>
        <v>5215.9200000000083</v>
      </c>
      <c r="AG26" s="52">
        <f t="shared" si="11"/>
        <v>4590.0096000000076</v>
      </c>
      <c r="AI26" s="16">
        <v>17</v>
      </c>
      <c r="AJ26" s="17">
        <f t="shared" si="35"/>
        <v>44759</v>
      </c>
      <c r="AK26" s="18">
        <f>VLOOKUP(AJ26,'Net_Schedule &amp; Net_Actual'!$A$1:$C$2107,2,0)</f>
        <v>30694.314999999999</v>
      </c>
      <c r="AL26" s="18">
        <f>VLOOKUP(AJ26,'Net_Schedule &amp; Net_Actual'!$A$1:$C$2107,3,0)</f>
        <v>30343.418000000001</v>
      </c>
      <c r="AM26" s="19">
        <f>[7]Summary!$I20</f>
        <v>31299.840000000062</v>
      </c>
      <c r="AN26" s="19">
        <f t="shared" si="12"/>
        <v>5280.0000000000109</v>
      </c>
      <c r="AO26" s="19">
        <f t="shared" si="13"/>
        <v>220.00000000000045</v>
      </c>
      <c r="AP26" s="19">
        <f t="shared" si="14"/>
        <v>4590.6432000000095</v>
      </c>
      <c r="AQ26" s="19">
        <f>[7]Summary!$J20</f>
        <v>4989.0250000000106</v>
      </c>
      <c r="AR26" s="52">
        <f t="shared" si="15"/>
        <v>4390.3420000000096</v>
      </c>
      <c r="AT26" s="16">
        <v>17</v>
      </c>
      <c r="AU26" s="17">
        <f t="shared" si="36"/>
        <v>44790</v>
      </c>
      <c r="AV26" s="18">
        <f>VLOOKUP(AU26,'Net_Schedule &amp; Net_Actual'!$A$1:$C$2107,2,0)</f>
        <v>31296</v>
      </c>
      <c r="AW26" s="18">
        <f>VLOOKUP(AU26,'Net_Schedule &amp; Net_Actual'!$A$1:$C$2107,3,0)</f>
        <v>31184.508999999998</v>
      </c>
      <c r="AX26" s="19">
        <f>[7]Summary!$K20</f>
        <v>31299.840000000062</v>
      </c>
      <c r="AY26" s="19">
        <f t="shared" si="16"/>
        <v>5280.0000000000109</v>
      </c>
      <c r="AZ26" s="19">
        <f t="shared" si="17"/>
        <v>220.00000000000045</v>
      </c>
      <c r="BA26" s="19">
        <f t="shared" si="18"/>
        <v>4590.6432000000095</v>
      </c>
      <c r="BB26" s="19">
        <f>[7]Summary!$L20</f>
        <v>5215.9200000000083</v>
      </c>
      <c r="BC26" s="52">
        <f t="shared" si="19"/>
        <v>4590.0096000000076</v>
      </c>
      <c r="BE26" s="16">
        <v>17</v>
      </c>
      <c r="BF26" s="17">
        <f t="shared" si="37"/>
        <v>44821</v>
      </c>
      <c r="BG26" s="18">
        <f>VLOOKUP(BF26,'Net_Schedule &amp; Net_Actual'!$A$1:$C$2107,2,0)</f>
        <v>31296</v>
      </c>
      <c r="BH26" s="18">
        <f>VLOOKUP(BF26,'Net_Schedule &amp; Net_Actual'!$A$1:$C$2107,3,0)</f>
        <v>31159.272000000001</v>
      </c>
      <c r="BI26" s="19">
        <f>[7]Summary!$M20</f>
        <v>31299.840000000062</v>
      </c>
      <c r="BJ26" s="19">
        <f t="shared" si="20"/>
        <v>5280.0000000000109</v>
      </c>
      <c r="BK26" s="19">
        <f t="shared" si="21"/>
        <v>220.00000000000045</v>
      </c>
      <c r="BL26" s="19">
        <f t="shared" si="22"/>
        <v>4590.6432000000095</v>
      </c>
      <c r="BM26" s="19">
        <f>[7]Summary!$N20</f>
        <v>5215.9200000000083</v>
      </c>
      <c r="BN26" s="52">
        <f t="shared" si="23"/>
        <v>4590.0096000000076</v>
      </c>
      <c r="BP26" s="16">
        <v>17</v>
      </c>
      <c r="BQ26" s="17">
        <f t="shared" si="38"/>
        <v>44851</v>
      </c>
      <c r="BR26" s="18">
        <f>VLOOKUP(BQ26,'Net_Schedule &amp; Net_Actual'!$A$1:$C$2107,2,0)</f>
        <v>24643.35</v>
      </c>
      <c r="BS26" s="18">
        <f>VLOOKUP(BQ26,'Net_Schedule &amp; Net_Actual'!$A$1:$C$2107,3,0)</f>
        <v>24594.544999999998</v>
      </c>
      <c r="BT26" s="19">
        <f>[7]Summary!$O20</f>
        <v>31299.840000000062</v>
      </c>
      <c r="BU26" s="19">
        <f t="shared" si="24"/>
        <v>5280.0000000000109</v>
      </c>
      <c r="BV26" s="19">
        <f t="shared" si="25"/>
        <v>220.00000000000045</v>
      </c>
      <c r="BW26" s="19">
        <f t="shared" si="26"/>
        <v>4590.6432000000095</v>
      </c>
      <c r="BX26" s="19">
        <f>[7]Summary!$P20</f>
        <v>4537.9200000000046</v>
      </c>
      <c r="BY26" s="52">
        <f t="shared" si="27"/>
        <v>3993.3696000000041</v>
      </c>
      <c r="CA26" s="16">
        <v>17</v>
      </c>
      <c r="CB26" s="17">
        <f t="shared" si="39"/>
        <v>44882</v>
      </c>
      <c r="CC26" s="18">
        <f>VLOOKUP(CB26,'Net_Schedule &amp; Net_Actual'!$A$1:$C$2107,2,0)</f>
        <v>10051.950000000001</v>
      </c>
      <c r="CD26" s="18">
        <f>VLOOKUP(CB26,'Net_Schedule &amp; Net_Actual'!$A$1:$C$2107,3,0)</f>
        <v>10090.254000000001</v>
      </c>
      <c r="CE26" s="19">
        <f>[7]Summary!$Q20</f>
        <v>31299.840000000062</v>
      </c>
      <c r="CF26" s="19">
        <f t="shared" si="28"/>
        <v>5280.0000000000109</v>
      </c>
      <c r="CG26" s="19">
        <f t="shared" si="29"/>
        <v>220.00000000000045</v>
      </c>
      <c r="CH26" s="19">
        <f t="shared" si="30"/>
        <v>4590.6432000000095</v>
      </c>
      <c r="CI26" s="19">
        <f>[7]Summary!$R20</f>
        <v>1604.75</v>
      </c>
      <c r="CJ26" s="52">
        <f t="shared" si="31"/>
        <v>1412.18</v>
      </c>
    </row>
    <row r="27" spans="2:88" s="15" customFormat="1" ht="15.95" customHeight="1" x14ac:dyDescent="0.2">
      <c r="B27" s="16">
        <v>18</v>
      </c>
      <c r="C27" s="17">
        <f t="shared" si="32"/>
        <v>44669</v>
      </c>
      <c r="D27" s="18">
        <f>VLOOKUP(C27,'Net_Schedule &amp; Net_Actual'!$A$1:$C$2107,2,0)</f>
        <v>12181.35</v>
      </c>
      <c r="E27" s="18">
        <f>VLOOKUP(C27,'Net_Schedule &amp; Net_Actual'!$A$1:$C$2107,3,0)</f>
        <v>12076.8</v>
      </c>
      <c r="F27" s="19">
        <f>[7]Summary!$C21</f>
        <v>31299.840000000062</v>
      </c>
      <c r="G27" s="19">
        <f t="shared" si="0"/>
        <v>5280.0000000000109</v>
      </c>
      <c r="H27" s="19">
        <f t="shared" si="1"/>
        <v>220.00000000000045</v>
      </c>
      <c r="I27" s="19">
        <f t="shared" si="2"/>
        <v>4590.6432000000095</v>
      </c>
      <c r="J27" s="19">
        <f>[7]Summary!$D21</f>
        <v>2193.3650000000021</v>
      </c>
      <c r="K27" s="52">
        <f t="shared" si="3"/>
        <v>1930.1612000000018</v>
      </c>
      <c r="M27" s="16">
        <v>18</v>
      </c>
      <c r="N27" s="17">
        <f t="shared" si="33"/>
        <v>44699</v>
      </c>
      <c r="O27" s="18">
        <f>VLOOKUP(N27,'Net_Schedule &amp; Net_Actual'!$A$1:$C$2107,2,0)</f>
        <v>27863.924999999999</v>
      </c>
      <c r="P27" s="18">
        <f>VLOOKUP(N27,'Net_Schedule &amp; Net_Actual'!$A$1:$C$2107,3,0)</f>
        <v>27697.891</v>
      </c>
      <c r="Q27" s="19">
        <f>[7]Summary!$E21</f>
        <v>31299.840000000062</v>
      </c>
      <c r="R27" s="19">
        <f t="shared" si="4"/>
        <v>5280.0000000000109</v>
      </c>
      <c r="S27" s="19">
        <f t="shared" si="5"/>
        <v>220.00000000000045</v>
      </c>
      <c r="T27" s="19">
        <f t="shared" si="6"/>
        <v>4590.6432000000095</v>
      </c>
      <c r="U27" s="19">
        <f>[7]Summary!$F21</f>
        <v>3345.7675000000017</v>
      </c>
      <c r="V27" s="52">
        <f t="shared" si="7"/>
        <v>2944.2754000000014</v>
      </c>
      <c r="X27" s="16">
        <v>18</v>
      </c>
      <c r="Y27" s="17">
        <f t="shared" si="34"/>
        <v>44730</v>
      </c>
      <c r="Z27" s="18">
        <f>VLOOKUP(Y27,'Net_Schedule &amp; Net_Actual'!$A$1:$C$2107,2,0)</f>
        <v>31296</v>
      </c>
      <c r="AA27" s="18">
        <f>VLOOKUP(Y27,'Net_Schedule &amp; Net_Actual'!$A$1:$C$2107,3,0)</f>
        <v>31046.909</v>
      </c>
      <c r="AB27" s="19">
        <f>[7]Summary!$G21</f>
        <v>31299.840000000062</v>
      </c>
      <c r="AC27" s="19">
        <f t="shared" si="8"/>
        <v>5280.0000000000109</v>
      </c>
      <c r="AD27" s="19">
        <f t="shared" si="9"/>
        <v>220.00000000000045</v>
      </c>
      <c r="AE27" s="19">
        <f t="shared" si="10"/>
        <v>4590.6432000000095</v>
      </c>
      <c r="AF27" s="19">
        <f>[7]Summary!$H21</f>
        <v>5215.9200000000083</v>
      </c>
      <c r="AG27" s="52">
        <f t="shared" si="11"/>
        <v>4590.0096000000076</v>
      </c>
      <c r="AI27" s="16">
        <v>18</v>
      </c>
      <c r="AJ27" s="17">
        <f t="shared" si="35"/>
        <v>44760</v>
      </c>
      <c r="AK27" s="18">
        <f>VLOOKUP(AJ27,'Net_Schedule &amp; Net_Actual'!$A$1:$C$2107,2,0)</f>
        <v>29569</v>
      </c>
      <c r="AL27" s="18">
        <f>VLOOKUP(AJ27,'Net_Schedule &amp; Net_Actual'!$A$1:$C$2107,3,0)</f>
        <v>29561.891</v>
      </c>
      <c r="AM27" s="19">
        <f>[7]Summary!$I21</f>
        <v>31299.840000000062</v>
      </c>
      <c r="AN27" s="19">
        <f t="shared" si="12"/>
        <v>5280.0000000000109</v>
      </c>
      <c r="AO27" s="19">
        <f t="shared" si="13"/>
        <v>220.00000000000045</v>
      </c>
      <c r="AP27" s="19">
        <f t="shared" si="14"/>
        <v>4590.6432000000095</v>
      </c>
      <c r="AQ27" s="19">
        <f>[7]Summary!$J21</f>
        <v>4989.0250000000106</v>
      </c>
      <c r="AR27" s="52">
        <f t="shared" si="15"/>
        <v>4390.3420000000096</v>
      </c>
      <c r="AT27" s="16">
        <v>18</v>
      </c>
      <c r="AU27" s="17">
        <f t="shared" si="36"/>
        <v>44791</v>
      </c>
      <c r="AV27" s="18">
        <f>VLOOKUP(AU27,'Net_Schedule &amp; Net_Actual'!$A$1:$C$2107,2,0)</f>
        <v>31296</v>
      </c>
      <c r="AW27" s="18">
        <f>VLOOKUP(AU27,'Net_Schedule &amp; Net_Actual'!$A$1:$C$2107,3,0)</f>
        <v>30904.799999999999</v>
      </c>
      <c r="AX27" s="19">
        <f>[7]Summary!$K21</f>
        <v>31299.840000000062</v>
      </c>
      <c r="AY27" s="19">
        <f t="shared" si="16"/>
        <v>5280.0000000000109</v>
      </c>
      <c r="AZ27" s="19">
        <f t="shared" si="17"/>
        <v>220.00000000000045</v>
      </c>
      <c r="BA27" s="19">
        <f t="shared" si="18"/>
        <v>4590.6432000000095</v>
      </c>
      <c r="BB27" s="19">
        <f>[7]Summary!$L21</f>
        <v>5215.9200000000083</v>
      </c>
      <c r="BC27" s="52">
        <f t="shared" si="19"/>
        <v>4590.0096000000076</v>
      </c>
      <c r="BE27" s="16">
        <v>18</v>
      </c>
      <c r="BF27" s="17">
        <f t="shared" si="37"/>
        <v>44822</v>
      </c>
      <c r="BG27" s="18">
        <f>VLOOKUP(BF27,'Net_Schedule &amp; Net_Actual'!$A$1:$C$2107,2,0)</f>
        <v>31295.998</v>
      </c>
      <c r="BH27" s="18">
        <f>VLOOKUP(BF27,'Net_Schedule &amp; Net_Actual'!$A$1:$C$2107,3,0)</f>
        <v>31211.127</v>
      </c>
      <c r="BI27" s="19">
        <f>[7]Summary!$M21</f>
        <v>31299.840000000062</v>
      </c>
      <c r="BJ27" s="19">
        <f t="shared" si="20"/>
        <v>5280.0000000000109</v>
      </c>
      <c r="BK27" s="19">
        <f t="shared" si="21"/>
        <v>220.00000000000045</v>
      </c>
      <c r="BL27" s="19">
        <f t="shared" si="22"/>
        <v>4590.6432000000095</v>
      </c>
      <c r="BM27" s="19">
        <f>[7]Summary!$N21</f>
        <v>5215.9200000000083</v>
      </c>
      <c r="BN27" s="52">
        <f t="shared" si="23"/>
        <v>4590.0096000000076</v>
      </c>
      <c r="BP27" s="16">
        <v>18</v>
      </c>
      <c r="BQ27" s="17">
        <f t="shared" si="38"/>
        <v>44852</v>
      </c>
      <c r="BR27" s="18">
        <f>VLOOKUP(BQ27,'Net_Schedule &amp; Net_Actual'!$A$1:$C$2107,2,0)</f>
        <v>23707.599999999999</v>
      </c>
      <c r="BS27" s="18">
        <f>VLOOKUP(BQ27,'Net_Schedule &amp; Net_Actual'!$A$1:$C$2107,3,0)</f>
        <v>23713.309000000001</v>
      </c>
      <c r="BT27" s="19">
        <f>[7]Summary!$O21</f>
        <v>31299.840000000062</v>
      </c>
      <c r="BU27" s="19">
        <f t="shared" si="24"/>
        <v>5280.0000000000109</v>
      </c>
      <c r="BV27" s="19">
        <f t="shared" si="25"/>
        <v>220.00000000000045</v>
      </c>
      <c r="BW27" s="19">
        <f t="shared" si="26"/>
        <v>4590.6432000000095</v>
      </c>
      <c r="BX27" s="19">
        <f>[7]Summary!$P21</f>
        <v>3951.2850000000035</v>
      </c>
      <c r="BY27" s="52">
        <f t="shared" si="27"/>
        <v>3477.1308000000031</v>
      </c>
      <c r="CA27" s="16">
        <v>18</v>
      </c>
      <c r="CB27" s="17">
        <f t="shared" si="39"/>
        <v>44883</v>
      </c>
      <c r="CC27" s="18">
        <f>VLOOKUP(CB27,'Net_Schedule &amp; Net_Actual'!$A$1:$C$2107,2,0)</f>
        <v>9623.7999999999993</v>
      </c>
      <c r="CD27" s="18">
        <f>VLOOKUP(CB27,'Net_Schedule &amp; Net_Actual'!$A$1:$C$2107,3,0)</f>
        <v>9603.4179999999997</v>
      </c>
      <c r="CE27" s="19">
        <f>[7]Summary!$Q21</f>
        <v>31299.840000000062</v>
      </c>
      <c r="CF27" s="19">
        <f t="shared" si="28"/>
        <v>5280.0000000000109</v>
      </c>
      <c r="CG27" s="19">
        <f t="shared" si="29"/>
        <v>220.00000000000045</v>
      </c>
      <c r="CH27" s="19">
        <f t="shared" si="30"/>
        <v>4590.6432000000095</v>
      </c>
      <c r="CI27" s="19">
        <f>[7]Summary!$R21</f>
        <v>1576.3825000000004</v>
      </c>
      <c r="CJ27" s="52">
        <f t="shared" si="31"/>
        <v>1387.2166000000004</v>
      </c>
    </row>
    <row r="28" spans="2:88" s="15" customFormat="1" ht="15.95" customHeight="1" x14ac:dyDescent="0.2">
      <c r="B28" s="16">
        <v>19</v>
      </c>
      <c r="C28" s="17">
        <f t="shared" si="32"/>
        <v>44670</v>
      </c>
      <c r="D28" s="18">
        <f>VLOOKUP(C28,'Net_Schedule &amp; Net_Actual'!$A$1:$C$2107,2,0)</f>
        <v>10488.022999999999</v>
      </c>
      <c r="E28" s="18">
        <f>VLOOKUP(C28,'Net_Schedule &amp; Net_Actual'!$A$1:$C$2107,3,0)</f>
        <v>10578.182000000001</v>
      </c>
      <c r="F28" s="19">
        <f>[7]Summary!$C22</f>
        <v>31299.840000000062</v>
      </c>
      <c r="G28" s="19">
        <f t="shared" si="0"/>
        <v>5280.0000000000109</v>
      </c>
      <c r="H28" s="19">
        <f t="shared" si="1"/>
        <v>220.00000000000045</v>
      </c>
      <c r="I28" s="19">
        <f t="shared" si="2"/>
        <v>4590.6432000000095</v>
      </c>
      <c r="J28" s="19">
        <f>[7]Summary!$D22</f>
        <v>1775.5200000000004</v>
      </c>
      <c r="K28" s="52">
        <f t="shared" si="3"/>
        <v>1562.4576000000004</v>
      </c>
      <c r="M28" s="16">
        <v>19</v>
      </c>
      <c r="N28" s="17">
        <f t="shared" si="33"/>
        <v>44700</v>
      </c>
      <c r="O28" s="18">
        <f>VLOOKUP(N28,'Net_Schedule &amp; Net_Actual'!$A$1:$C$2107,2,0)</f>
        <v>21608.05</v>
      </c>
      <c r="P28" s="18">
        <f>VLOOKUP(N28,'Net_Schedule &amp; Net_Actual'!$A$1:$C$2107,3,0)</f>
        <v>20231.2</v>
      </c>
      <c r="Q28" s="19">
        <f>[7]Summary!$E22</f>
        <v>31299.840000000062</v>
      </c>
      <c r="R28" s="19">
        <f t="shared" si="4"/>
        <v>5280.0000000000109</v>
      </c>
      <c r="S28" s="19">
        <f t="shared" si="5"/>
        <v>220.00000000000045</v>
      </c>
      <c r="T28" s="19">
        <f t="shared" si="6"/>
        <v>4590.6432000000095</v>
      </c>
      <c r="U28" s="19">
        <f>[7]Summary!$F22</f>
        <v>4297.3450000000021</v>
      </c>
      <c r="V28" s="52">
        <f t="shared" si="7"/>
        <v>3781.6636000000017</v>
      </c>
      <c r="X28" s="16">
        <v>19</v>
      </c>
      <c r="Y28" s="17">
        <f t="shared" si="34"/>
        <v>44731</v>
      </c>
      <c r="Z28" s="18">
        <f>VLOOKUP(Y28,'Net_Schedule &amp; Net_Actual'!$A$1:$C$2107,2,0)</f>
        <v>31296</v>
      </c>
      <c r="AA28" s="18">
        <f>VLOOKUP(Y28,'Net_Schedule &amp; Net_Actual'!$A$1:$C$2107,3,0)</f>
        <v>30928.072</v>
      </c>
      <c r="AB28" s="19">
        <f>[7]Summary!$G22</f>
        <v>31299.840000000062</v>
      </c>
      <c r="AC28" s="19">
        <f t="shared" si="8"/>
        <v>5280.0000000000109</v>
      </c>
      <c r="AD28" s="19">
        <f t="shared" si="9"/>
        <v>220.00000000000045</v>
      </c>
      <c r="AE28" s="19">
        <f t="shared" si="10"/>
        <v>4590.6432000000095</v>
      </c>
      <c r="AF28" s="19">
        <f>[7]Summary!$H22</f>
        <v>5215.9200000000083</v>
      </c>
      <c r="AG28" s="52">
        <f t="shared" si="11"/>
        <v>4590.0096000000076</v>
      </c>
      <c r="AI28" s="16">
        <v>19</v>
      </c>
      <c r="AJ28" s="17">
        <f t="shared" si="35"/>
        <v>44761</v>
      </c>
      <c r="AK28" s="18">
        <f>VLOOKUP(AJ28,'Net_Schedule &amp; Net_Actual'!$A$1:$C$2107,2,0)</f>
        <v>31296</v>
      </c>
      <c r="AL28" s="18">
        <f>VLOOKUP(AJ28,'Net_Schedule &amp; Net_Actual'!$A$1:$C$2107,3,0)</f>
        <v>30998.690999999999</v>
      </c>
      <c r="AM28" s="19">
        <f>[7]Summary!$I22</f>
        <v>31299.840000000062</v>
      </c>
      <c r="AN28" s="19">
        <f t="shared" si="12"/>
        <v>5280.0000000000109</v>
      </c>
      <c r="AO28" s="19">
        <f t="shared" si="13"/>
        <v>220.00000000000045</v>
      </c>
      <c r="AP28" s="19">
        <f t="shared" si="14"/>
        <v>4590.6432000000095</v>
      </c>
      <c r="AQ28" s="19">
        <f>[7]Summary!$J22</f>
        <v>4989.0250000000106</v>
      </c>
      <c r="AR28" s="52">
        <f t="shared" si="15"/>
        <v>4390.3420000000096</v>
      </c>
      <c r="AT28" s="16">
        <v>19</v>
      </c>
      <c r="AU28" s="17">
        <f t="shared" si="36"/>
        <v>44792</v>
      </c>
      <c r="AV28" s="18">
        <f>VLOOKUP(AU28,'Net_Schedule &amp; Net_Actual'!$A$1:$C$2107,2,0)</f>
        <v>31296</v>
      </c>
      <c r="AW28" s="18">
        <f>VLOOKUP(AU28,'Net_Schedule &amp; Net_Actual'!$A$1:$C$2107,3,0)</f>
        <v>30908</v>
      </c>
      <c r="AX28" s="19">
        <f>[7]Summary!$K22</f>
        <v>31299.840000000062</v>
      </c>
      <c r="AY28" s="19">
        <f t="shared" si="16"/>
        <v>5280.0000000000109</v>
      </c>
      <c r="AZ28" s="19">
        <f t="shared" si="17"/>
        <v>220.00000000000045</v>
      </c>
      <c r="BA28" s="19">
        <f t="shared" si="18"/>
        <v>4590.6432000000095</v>
      </c>
      <c r="BB28" s="19">
        <f>[7]Summary!$L22</f>
        <v>5215.9200000000083</v>
      </c>
      <c r="BC28" s="52">
        <f t="shared" si="19"/>
        <v>4590.0096000000076</v>
      </c>
      <c r="BE28" s="16">
        <v>19</v>
      </c>
      <c r="BF28" s="17">
        <f t="shared" si="37"/>
        <v>44823</v>
      </c>
      <c r="BG28" s="18">
        <f>VLOOKUP(BF28,'Net_Schedule &amp; Net_Actual'!$A$1:$C$2107,2,0)</f>
        <v>30434.7</v>
      </c>
      <c r="BH28" s="18">
        <f>VLOOKUP(BF28,'Net_Schedule &amp; Net_Actual'!$A$1:$C$2107,3,0)</f>
        <v>30241.963</v>
      </c>
      <c r="BI28" s="19">
        <f>[7]Summary!$M22</f>
        <v>31299.840000000062</v>
      </c>
      <c r="BJ28" s="19">
        <f t="shared" si="20"/>
        <v>5280.0000000000109</v>
      </c>
      <c r="BK28" s="19">
        <f t="shared" si="21"/>
        <v>220.00000000000045</v>
      </c>
      <c r="BL28" s="19">
        <f t="shared" si="22"/>
        <v>4590.6432000000095</v>
      </c>
      <c r="BM28" s="19">
        <f>[7]Summary!$N22</f>
        <v>5215.9200000000083</v>
      </c>
      <c r="BN28" s="52">
        <f t="shared" si="23"/>
        <v>4590.0096000000076</v>
      </c>
      <c r="BP28" s="16">
        <v>19</v>
      </c>
      <c r="BQ28" s="17">
        <f t="shared" si="38"/>
        <v>44853</v>
      </c>
      <c r="BR28" s="18">
        <f>VLOOKUP(BQ28,'Net_Schedule &amp; Net_Actual'!$A$1:$C$2107,2,0)</f>
        <v>21454.55</v>
      </c>
      <c r="BS28" s="18">
        <f>VLOOKUP(BQ28,'Net_Schedule &amp; Net_Actual'!$A$1:$C$2107,3,0)</f>
        <v>21472.945</v>
      </c>
      <c r="BT28" s="19">
        <f>[7]Summary!$O22</f>
        <v>31299.840000000062</v>
      </c>
      <c r="BU28" s="19">
        <f t="shared" si="24"/>
        <v>5280.0000000000109</v>
      </c>
      <c r="BV28" s="19">
        <f t="shared" si="25"/>
        <v>220.00000000000045</v>
      </c>
      <c r="BW28" s="19">
        <f t="shared" si="26"/>
        <v>4590.6432000000095</v>
      </c>
      <c r="BX28" s="19">
        <f>[7]Summary!$P22</f>
        <v>3717.1600000000035</v>
      </c>
      <c r="BY28" s="52">
        <f t="shared" si="27"/>
        <v>3271.1008000000029</v>
      </c>
      <c r="CA28" s="16">
        <v>19</v>
      </c>
      <c r="CB28" s="17">
        <f t="shared" si="39"/>
        <v>44884</v>
      </c>
      <c r="CC28" s="18">
        <f>VLOOKUP(CB28,'Net_Schedule &amp; Net_Actual'!$A$1:$C$2107,2,0)</f>
        <v>9475.5499999999993</v>
      </c>
      <c r="CD28" s="18">
        <f>VLOOKUP(CB28,'Net_Schedule &amp; Net_Actual'!$A$1:$C$2107,3,0)</f>
        <v>9396.2909999999993</v>
      </c>
      <c r="CE28" s="19">
        <f>[7]Summary!$Q22</f>
        <v>31299.840000000062</v>
      </c>
      <c r="CF28" s="19">
        <f t="shared" si="28"/>
        <v>5280.0000000000109</v>
      </c>
      <c r="CG28" s="19">
        <f t="shared" si="29"/>
        <v>220.00000000000045</v>
      </c>
      <c r="CH28" s="19">
        <f t="shared" si="30"/>
        <v>4590.6432000000095</v>
      </c>
      <c r="CI28" s="19">
        <f>[7]Summary!$R22</f>
        <v>1579.2650000000006</v>
      </c>
      <c r="CJ28" s="52">
        <f t="shared" si="31"/>
        <v>1389.7532000000006</v>
      </c>
    </row>
    <row r="29" spans="2:88" s="15" customFormat="1" ht="15.95" customHeight="1" x14ac:dyDescent="0.2">
      <c r="B29" s="16">
        <v>20</v>
      </c>
      <c r="C29" s="17">
        <f t="shared" si="32"/>
        <v>44671</v>
      </c>
      <c r="D29" s="18">
        <f>VLOOKUP(C29,'Net_Schedule &amp; Net_Actual'!$A$1:$C$2107,2,0)</f>
        <v>12495</v>
      </c>
      <c r="E29" s="18">
        <f>VLOOKUP(C29,'Net_Schedule &amp; Net_Actual'!$A$1:$C$2107,3,0)</f>
        <v>12552.509</v>
      </c>
      <c r="F29" s="19">
        <f>[7]Summary!$C23</f>
        <v>31299.840000000062</v>
      </c>
      <c r="G29" s="19">
        <f t="shared" si="0"/>
        <v>5280.0000000000109</v>
      </c>
      <c r="H29" s="19">
        <f t="shared" si="1"/>
        <v>220.00000000000045</v>
      </c>
      <c r="I29" s="19">
        <f t="shared" si="2"/>
        <v>4590.6432000000095</v>
      </c>
      <c r="J29" s="19">
        <f>[7]Summary!$D23</f>
        <v>2082.5375000000004</v>
      </c>
      <c r="K29" s="52">
        <f t="shared" si="3"/>
        <v>1832.6330000000003</v>
      </c>
      <c r="M29" s="16">
        <v>20</v>
      </c>
      <c r="N29" s="17">
        <f t="shared" si="33"/>
        <v>44701</v>
      </c>
      <c r="O29" s="18">
        <f>VLOOKUP(N29,'Net_Schedule &amp; Net_Actual'!$A$1:$C$2107,2,0)</f>
        <v>16535.375</v>
      </c>
      <c r="P29" s="18">
        <f>VLOOKUP(N29,'Net_Schedule &amp; Net_Actual'!$A$1:$C$2107,3,0)</f>
        <v>16279.127</v>
      </c>
      <c r="Q29" s="19">
        <f>[7]Summary!$E23</f>
        <v>31299.840000000062</v>
      </c>
      <c r="R29" s="19">
        <f t="shared" si="4"/>
        <v>5280.0000000000109</v>
      </c>
      <c r="S29" s="19">
        <f t="shared" si="5"/>
        <v>220.00000000000045</v>
      </c>
      <c r="T29" s="19">
        <f t="shared" si="6"/>
        <v>4590.6432000000095</v>
      </c>
      <c r="U29" s="19">
        <f>[7]Summary!$F23</f>
        <v>2870.1000000000026</v>
      </c>
      <c r="V29" s="52">
        <f t="shared" si="7"/>
        <v>2525.6880000000024</v>
      </c>
      <c r="X29" s="16">
        <v>20</v>
      </c>
      <c r="Y29" s="17">
        <f t="shared" si="34"/>
        <v>44732</v>
      </c>
      <c r="Z29" s="18">
        <f>VLOOKUP(Y29,'Net_Schedule &amp; Net_Actual'!$A$1:$C$2107,2,0)</f>
        <v>31295.672999999999</v>
      </c>
      <c r="AA29" s="18">
        <f>VLOOKUP(Y29,'Net_Schedule &amp; Net_Actual'!$A$1:$C$2107,3,0)</f>
        <v>31011.054</v>
      </c>
      <c r="AB29" s="19">
        <f>[7]Summary!$G23</f>
        <v>31299.840000000062</v>
      </c>
      <c r="AC29" s="19">
        <f t="shared" si="8"/>
        <v>5280.0000000000109</v>
      </c>
      <c r="AD29" s="19">
        <f t="shared" si="9"/>
        <v>220.00000000000045</v>
      </c>
      <c r="AE29" s="19">
        <f t="shared" si="10"/>
        <v>4590.6432000000095</v>
      </c>
      <c r="AF29" s="19">
        <f>[7]Summary!$H23</f>
        <v>5215.9200000000083</v>
      </c>
      <c r="AG29" s="52">
        <f t="shared" si="11"/>
        <v>4590.0096000000076</v>
      </c>
      <c r="AI29" s="16">
        <v>20</v>
      </c>
      <c r="AJ29" s="17">
        <f t="shared" si="35"/>
        <v>44762</v>
      </c>
      <c r="AK29" s="18">
        <f>VLOOKUP(AJ29,'Net_Schedule &amp; Net_Actual'!$A$1:$C$2107,2,0)</f>
        <v>31008.9</v>
      </c>
      <c r="AL29" s="18">
        <f>VLOOKUP(AJ29,'Net_Schedule &amp; Net_Actual'!$A$1:$C$2107,3,0)</f>
        <v>30130.254000000001</v>
      </c>
      <c r="AM29" s="19">
        <f>[7]Summary!$I23</f>
        <v>31299.840000000062</v>
      </c>
      <c r="AN29" s="19">
        <f t="shared" si="12"/>
        <v>5280.0000000000109</v>
      </c>
      <c r="AO29" s="19">
        <f t="shared" si="13"/>
        <v>220.00000000000045</v>
      </c>
      <c r="AP29" s="19">
        <f t="shared" si="14"/>
        <v>4590.6432000000095</v>
      </c>
      <c r="AQ29" s="19">
        <f>[7]Summary!$J23</f>
        <v>5215.9200000000083</v>
      </c>
      <c r="AR29" s="52">
        <f t="shared" si="15"/>
        <v>4590.0096000000076</v>
      </c>
      <c r="AT29" s="16">
        <v>20</v>
      </c>
      <c r="AU29" s="17">
        <f t="shared" si="36"/>
        <v>44793</v>
      </c>
      <c r="AV29" s="18">
        <f>VLOOKUP(AU29,'Net_Schedule &amp; Net_Actual'!$A$1:$C$2107,2,0)</f>
        <v>31296</v>
      </c>
      <c r="AW29" s="18">
        <f>VLOOKUP(AU29,'Net_Schedule &amp; Net_Actual'!$A$1:$C$2107,3,0)</f>
        <v>31190.036</v>
      </c>
      <c r="AX29" s="19">
        <f>[7]Summary!$K23</f>
        <v>31299.840000000062</v>
      </c>
      <c r="AY29" s="19">
        <f t="shared" si="16"/>
        <v>5280.0000000000109</v>
      </c>
      <c r="AZ29" s="19">
        <f t="shared" si="17"/>
        <v>220.00000000000045</v>
      </c>
      <c r="BA29" s="19">
        <f t="shared" si="18"/>
        <v>4590.6432000000095</v>
      </c>
      <c r="BB29" s="19">
        <f>[7]Summary!$L23</f>
        <v>5215.9200000000083</v>
      </c>
      <c r="BC29" s="52">
        <f t="shared" si="19"/>
        <v>4590.0096000000076</v>
      </c>
      <c r="BE29" s="16">
        <v>20</v>
      </c>
      <c r="BF29" s="17">
        <f t="shared" si="37"/>
        <v>44824</v>
      </c>
      <c r="BG29" s="18">
        <f>VLOOKUP(BF29,'Net_Schedule &amp; Net_Actual'!$A$1:$C$2107,2,0)</f>
        <v>27460</v>
      </c>
      <c r="BH29" s="18">
        <f>VLOOKUP(BF29,'Net_Schedule &amp; Net_Actual'!$A$1:$C$2107,3,0)</f>
        <v>27114.472000000002</v>
      </c>
      <c r="BI29" s="19">
        <f>[7]Summary!$M23</f>
        <v>31299.840000000062</v>
      </c>
      <c r="BJ29" s="19">
        <f t="shared" si="20"/>
        <v>5280.0000000000109</v>
      </c>
      <c r="BK29" s="19">
        <f t="shared" si="21"/>
        <v>220.00000000000045</v>
      </c>
      <c r="BL29" s="19">
        <f t="shared" si="22"/>
        <v>4590.6432000000095</v>
      </c>
      <c r="BM29" s="19">
        <f>[7]Summary!$N23</f>
        <v>4959.4300000000085</v>
      </c>
      <c r="BN29" s="52">
        <f t="shared" si="23"/>
        <v>4364.2984000000079</v>
      </c>
      <c r="BP29" s="16">
        <v>20</v>
      </c>
      <c r="BQ29" s="17">
        <f t="shared" si="38"/>
        <v>44854</v>
      </c>
      <c r="BR29" s="18">
        <f>VLOOKUP(BQ29,'Net_Schedule &amp; Net_Actual'!$A$1:$C$2107,2,0)</f>
        <v>20632.05</v>
      </c>
      <c r="BS29" s="18">
        <f>VLOOKUP(BQ29,'Net_Schedule &amp; Net_Actual'!$A$1:$C$2107,3,0)</f>
        <v>20580.436000000002</v>
      </c>
      <c r="BT29" s="19">
        <f>[7]Summary!$O23</f>
        <v>31299.840000000062</v>
      </c>
      <c r="BU29" s="19">
        <f t="shared" si="24"/>
        <v>5280.0000000000109</v>
      </c>
      <c r="BV29" s="19">
        <f t="shared" si="25"/>
        <v>220.00000000000045</v>
      </c>
      <c r="BW29" s="19">
        <f t="shared" si="26"/>
        <v>4590.6432000000095</v>
      </c>
      <c r="BX29" s="19">
        <f>[7]Summary!$P23</f>
        <v>3438.6900000000032</v>
      </c>
      <c r="BY29" s="52">
        <f t="shared" si="27"/>
        <v>3026.0472000000027</v>
      </c>
      <c r="CA29" s="16">
        <v>20</v>
      </c>
      <c r="CB29" s="17">
        <f t="shared" si="39"/>
        <v>44885</v>
      </c>
      <c r="CC29" s="18">
        <f>VLOOKUP(CB29,'Net_Schedule &amp; Net_Actual'!$A$1:$C$2107,2,0)</f>
        <v>8444.9</v>
      </c>
      <c r="CD29" s="18">
        <f>VLOOKUP(CB29,'Net_Schedule &amp; Net_Actual'!$A$1:$C$2107,3,0)</f>
        <v>8366.0360000000001</v>
      </c>
      <c r="CE29" s="19">
        <f>[7]Summary!$Q23</f>
        <v>31299.840000000062</v>
      </c>
      <c r="CF29" s="19">
        <f t="shared" si="28"/>
        <v>5280.0000000000109</v>
      </c>
      <c r="CG29" s="19">
        <f t="shared" si="29"/>
        <v>220.00000000000045</v>
      </c>
      <c r="CH29" s="19">
        <f t="shared" si="30"/>
        <v>4590.6432000000095</v>
      </c>
      <c r="CI29" s="19">
        <f>[7]Summary!$R23</f>
        <v>1407.4799999999998</v>
      </c>
      <c r="CJ29" s="52">
        <f t="shared" si="31"/>
        <v>1238.5823999999998</v>
      </c>
    </row>
    <row r="30" spans="2:88" s="15" customFormat="1" ht="15.95" customHeight="1" x14ac:dyDescent="0.2">
      <c r="B30" s="16">
        <v>21</v>
      </c>
      <c r="C30" s="17">
        <f t="shared" si="32"/>
        <v>44672</v>
      </c>
      <c r="D30" s="18">
        <f>VLOOKUP(C30,'Net_Schedule &amp; Net_Actual'!$A$1:$C$2107,2,0)</f>
        <v>11620.7</v>
      </c>
      <c r="E30" s="18">
        <f>VLOOKUP(C30,'Net_Schedule &amp; Net_Actual'!$A$1:$C$2107,3,0)</f>
        <v>11700.727000000001</v>
      </c>
      <c r="F30" s="19">
        <f>[7]Summary!$C24</f>
        <v>31299.840000000062</v>
      </c>
      <c r="G30" s="19">
        <f t="shared" si="0"/>
        <v>5280.0000000000109</v>
      </c>
      <c r="H30" s="19">
        <f t="shared" si="1"/>
        <v>220.00000000000045</v>
      </c>
      <c r="I30" s="19">
        <f t="shared" si="2"/>
        <v>4590.6432000000095</v>
      </c>
      <c r="J30" s="19">
        <f>[7]Summary!$D24</f>
        <v>1920.1575000000009</v>
      </c>
      <c r="K30" s="52">
        <f t="shared" si="3"/>
        <v>1689.7386000000008</v>
      </c>
      <c r="M30" s="16">
        <v>21</v>
      </c>
      <c r="N30" s="17">
        <f t="shared" si="33"/>
        <v>44702</v>
      </c>
      <c r="O30" s="18">
        <f>VLOOKUP(N30,'Net_Schedule &amp; Net_Actual'!$A$1:$C$2107,2,0)</f>
        <v>17588</v>
      </c>
      <c r="P30" s="18">
        <f>VLOOKUP(N30,'Net_Schedule &amp; Net_Actual'!$A$1:$C$2107,3,0)</f>
        <v>17100.726999999999</v>
      </c>
      <c r="Q30" s="19">
        <f>[7]Summary!$E24</f>
        <v>31299.840000000062</v>
      </c>
      <c r="R30" s="19">
        <f t="shared" si="4"/>
        <v>5280.0000000000109</v>
      </c>
      <c r="S30" s="19">
        <f t="shared" si="5"/>
        <v>220.00000000000045</v>
      </c>
      <c r="T30" s="19">
        <f t="shared" si="6"/>
        <v>4590.6432000000095</v>
      </c>
      <c r="U30" s="19">
        <f>[7]Summary!$F24</f>
        <v>2708.3875000000025</v>
      </c>
      <c r="V30" s="52">
        <f t="shared" si="7"/>
        <v>2383.3810000000021</v>
      </c>
      <c r="X30" s="16">
        <v>21</v>
      </c>
      <c r="Y30" s="17">
        <f t="shared" si="34"/>
        <v>44733</v>
      </c>
      <c r="Z30" s="18">
        <f>VLOOKUP(Y30,'Net_Schedule &amp; Net_Actual'!$A$1:$C$2107,2,0)</f>
        <v>31295.985000000001</v>
      </c>
      <c r="AA30" s="18">
        <f>VLOOKUP(Y30,'Net_Schedule &amp; Net_Actual'!$A$1:$C$2107,3,0)</f>
        <v>31094.327000000001</v>
      </c>
      <c r="AB30" s="19">
        <f>[7]Summary!$G24</f>
        <v>31299.840000000062</v>
      </c>
      <c r="AC30" s="19">
        <f t="shared" si="8"/>
        <v>5280.0000000000109</v>
      </c>
      <c r="AD30" s="19">
        <f t="shared" si="9"/>
        <v>220.00000000000045</v>
      </c>
      <c r="AE30" s="19">
        <f t="shared" si="10"/>
        <v>4590.6432000000095</v>
      </c>
      <c r="AF30" s="19">
        <f>[7]Summary!$H24</f>
        <v>5215.9200000000083</v>
      </c>
      <c r="AG30" s="52">
        <f t="shared" si="11"/>
        <v>4590.0096000000076</v>
      </c>
      <c r="AI30" s="16">
        <v>21</v>
      </c>
      <c r="AJ30" s="17">
        <f t="shared" si="35"/>
        <v>44763</v>
      </c>
      <c r="AK30" s="18">
        <f>VLOOKUP(AJ30,'Net_Schedule &amp; Net_Actual'!$A$1:$C$2107,2,0)</f>
        <v>31296</v>
      </c>
      <c r="AL30" s="18">
        <f>VLOOKUP(AJ30,'Net_Schedule &amp; Net_Actual'!$A$1:$C$2107,3,0)</f>
        <v>30616.945</v>
      </c>
      <c r="AM30" s="19">
        <f>[7]Summary!$I24</f>
        <v>31299.840000000062</v>
      </c>
      <c r="AN30" s="19">
        <f t="shared" si="12"/>
        <v>5280.0000000000109</v>
      </c>
      <c r="AO30" s="19">
        <f t="shared" si="13"/>
        <v>220.00000000000045</v>
      </c>
      <c r="AP30" s="19">
        <f t="shared" si="14"/>
        <v>4590.6432000000095</v>
      </c>
      <c r="AQ30" s="19">
        <f>[7]Summary!$J24</f>
        <v>5215.9200000000083</v>
      </c>
      <c r="AR30" s="52">
        <f t="shared" si="15"/>
        <v>4590.0096000000076</v>
      </c>
      <c r="AT30" s="16">
        <v>21</v>
      </c>
      <c r="AU30" s="17">
        <f t="shared" si="36"/>
        <v>44794</v>
      </c>
      <c r="AV30" s="18">
        <f>VLOOKUP(AU30,'Net_Schedule &amp; Net_Actual'!$A$1:$C$2107,2,0)</f>
        <v>31296</v>
      </c>
      <c r="AW30" s="18">
        <f>VLOOKUP(AU30,'Net_Schedule &amp; Net_Actual'!$A$1:$C$2107,3,0)</f>
        <v>30571.127</v>
      </c>
      <c r="AX30" s="19">
        <f>[7]Summary!$K24</f>
        <v>31299.840000000062</v>
      </c>
      <c r="AY30" s="19">
        <f t="shared" si="16"/>
        <v>5280.0000000000109</v>
      </c>
      <c r="AZ30" s="19">
        <f t="shared" si="17"/>
        <v>220.00000000000045</v>
      </c>
      <c r="BA30" s="19">
        <f t="shared" si="18"/>
        <v>4590.6432000000095</v>
      </c>
      <c r="BB30" s="19">
        <f>[7]Summary!$L24</f>
        <v>5215.9200000000083</v>
      </c>
      <c r="BC30" s="52">
        <f t="shared" si="19"/>
        <v>4590.0096000000076</v>
      </c>
      <c r="BE30" s="16">
        <v>21</v>
      </c>
      <c r="BF30" s="17">
        <f t="shared" si="37"/>
        <v>44825</v>
      </c>
      <c r="BG30" s="18">
        <f>VLOOKUP(BF30,'Net_Schedule &amp; Net_Actual'!$A$1:$C$2107,2,0)</f>
        <v>26257.75</v>
      </c>
      <c r="BH30" s="18">
        <f>VLOOKUP(BF30,'Net_Schedule &amp; Net_Actual'!$A$1:$C$2107,3,0)</f>
        <v>25958.982</v>
      </c>
      <c r="BI30" s="19">
        <f>[7]Summary!$M24</f>
        <v>31299.840000000062</v>
      </c>
      <c r="BJ30" s="19">
        <f t="shared" si="20"/>
        <v>5280.0000000000109</v>
      </c>
      <c r="BK30" s="19">
        <f t="shared" si="21"/>
        <v>220.00000000000045</v>
      </c>
      <c r="BL30" s="19">
        <f t="shared" si="22"/>
        <v>4590.6432000000095</v>
      </c>
      <c r="BM30" s="19">
        <f>[7]Summary!$N24</f>
        <v>4639.4550000000072</v>
      </c>
      <c r="BN30" s="52">
        <f t="shared" si="23"/>
        <v>4082.7204000000065</v>
      </c>
      <c r="BP30" s="16">
        <v>21</v>
      </c>
      <c r="BQ30" s="17">
        <f t="shared" si="38"/>
        <v>44855</v>
      </c>
      <c r="BR30" s="18">
        <f>VLOOKUP(BQ30,'Net_Schedule &amp; Net_Actual'!$A$1:$C$2107,2,0)</f>
        <v>19035.64</v>
      </c>
      <c r="BS30" s="18">
        <f>VLOOKUP(BQ30,'Net_Schedule &amp; Net_Actual'!$A$1:$C$2107,3,0)</f>
        <v>18959.345000000001</v>
      </c>
      <c r="BT30" s="19">
        <f>[7]Summary!$O24</f>
        <v>31299.840000000062</v>
      </c>
      <c r="BU30" s="19">
        <f t="shared" si="24"/>
        <v>5280.0000000000109</v>
      </c>
      <c r="BV30" s="19">
        <f t="shared" si="25"/>
        <v>220.00000000000045</v>
      </c>
      <c r="BW30" s="19">
        <f t="shared" si="26"/>
        <v>4590.6432000000095</v>
      </c>
      <c r="BX30" s="19">
        <f>[7]Summary!$P24</f>
        <v>3061.5100000000029</v>
      </c>
      <c r="BY30" s="52">
        <f t="shared" si="27"/>
        <v>2694.1288000000027</v>
      </c>
      <c r="CA30" s="16">
        <v>21</v>
      </c>
      <c r="CB30" s="17">
        <f t="shared" si="39"/>
        <v>44886</v>
      </c>
      <c r="CC30" s="18">
        <f>VLOOKUP(CB30,'Net_Schedule &amp; Net_Actual'!$A$1:$C$2107,2,0)</f>
        <v>8785.9500000000007</v>
      </c>
      <c r="CD30" s="18">
        <f>VLOOKUP(CB30,'Net_Schedule &amp; Net_Actual'!$A$1:$C$2107,3,0)</f>
        <v>8818.1820000000007</v>
      </c>
      <c r="CE30" s="19">
        <f>[7]Summary!$Q24</f>
        <v>31299.840000000062</v>
      </c>
      <c r="CF30" s="19">
        <f t="shared" si="28"/>
        <v>5280.0000000000109</v>
      </c>
      <c r="CG30" s="19">
        <f t="shared" si="29"/>
        <v>220.00000000000045</v>
      </c>
      <c r="CH30" s="19">
        <f t="shared" si="30"/>
        <v>4590.6432000000095</v>
      </c>
      <c r="CI30" s="19">
        <f>[7]Summary!$R24</f>
        <v>1409.0775000000001</v>
      </c>
      <c r="CJ30" s="52">
        <f t="shared" si="31"/>
        <v>1239.9882</v>
      </c>
    </row>
    <row r="31" spans="2:88" s="15" customFormat="1" ht="15.95" customHeight="1" x14ac:dyDescent="0.2">
      <c r="B31" s="16">
        <v>22</v>
      </c>
      <c r="C31" s="17">
        <f t="shared" si="32"/>
        <v>44673</v>
      </c>
      <c r="D31" s="18">
        <f>VLOOKUP(C31,'Net_Schedule &amp; Net_Actual'!$A$1:$C$2107,2,0)</f>
        <v>11436.7</v>
      </c>
      <c r="E31" s="18">
        <f>VLOOKUP(C31,'Net_Schedule &amp; Net_Actual'!$A$1:$C$2107,3,0)</f>
        <v>11521.308999999999</v>
      </c>
      <c r="F31" s="19">
        <f>[7]Summary!$C25</f>
        <v>31299.840000000062</v>
      </c>
      <c r="G31" s="19">
        <f t="shared" si="0"/>
        <v>5280.0000000000109</v>
      </c>
      <c r="H31" s="19">
        <f t="shared" si="1"/>
        <v>220.00000000000045</v>
      </c>
      <c r="I31" s="19">
        <f t="shared" si="2"/>
        <v>4590.6432000000095</v>
      </c>
      <c r="J31" s="19">
        <f>[7]Summary!$D25</f>
        <v>1906.1525000000008</v>
      </c>
      <c r="K31" s="52">
        <f t="shared" si="3"/>
        <v>1677.4142000000008</v>
      </c>
      <c r="M31" s="16">
        <v>22</v>
      </c>
      <c r="N31" s="17">
        <f t="shared" si="33"/>
        <v>44703</v>
      </c>
      <c r="O31" s="18">
        <f>VLOOKUP(N31,'Net_Schedule &amp; Net_Actual'!$A$1:$C$2107,2,0)</f>
        <v>17471.648000000001</v>
      </c>
      <c r="P31" s="18">
        <f>VLOOKUP(N31,'Net_Schedule &amp; Net_Actual'!$A$1:$C$2107,3,0)</f>
        <v>17231.781999999999</v>
      </c>
      <c r="Q31" s="19">
        <f>[7]Summary!$E25</f>
        <v>31299.840000000062</v>
      </c>
      <c r="R31" s="19">
        <f t="shared" si="4"/>
        <v>5280.0000000000109</v>
      </c>
      <c r="S31" s="19">
        <f t="shared" si="5"/>
        <v>220.00000000000045</v>
      </c>
      <c r="T31" s="19">
        <f t="shared" si="6"/>
        <v>4590.6432000000095</v>
      </c>
      <c r="U31" s="19">
        <f>[7]Summary!$F25</f>
        <v>2874.7375000000015</v>
      </c>
      <c r="V31" s="52">
        <f t="shared" si="7"/>
        <v>2529.7690000000016</v>
      </c>
      <c r="X31" s="16">
        <v>22</v>
      </c>
      <c r="Y31" s="17">
        <f t="shared" si="34"/>
        <v>44734</v>
      </c>
      <c r="Z31" s="18">
        <f>VLOOKUP(Y31,'Net_Schedule &amp; Net_Actual'!$A$1:$C$2107,2,0)</f>
        <v>31296</v>
      </c>
      <c r="AA31" s="18">
        <f>VLOOKUP(Y31,'Net_Schedule &amp; Net_Actual'!$A$1:$C$2107,3,0)</f>
        <v>31217.454000000002</v>
      </c>
      <c r="AB31" s="19">
        <f>[7]Summary!$G25</f>
        <v>31299.840000000062</v>
      </c>
      <c r="AC31" s="19">
        <f t="shared" si="8"/>
        <v>5280.0000000000109</v>
      </c>
      <c r="AD31" s="19">
        <f t="shared" si="9"/>
        <v>220.00000000000045</v>
      </c>
      <c r="AE31" s="19">
        <f t="shared" si="10"/>
        <v>4590.6432000000095</v>
      </c>
      <c r="AF31" s="19">
        <f>[7]Summary!$H25</f>
        <v>5215.9200000000083</v>
      </c>
      <c r="AG31" s="52">
        <f t="shared" si="11"/>
        <v>4590.0096000000076</v>
      </c>
      <c r="AI31" s="16">
        <v>22</v>
      </c>
      <c r="AJ31" s="17">
        <f t="shared" si="35"/>
        <v>44764</v>
      </c>
      <c r="AK31" s="18">
        <f>VLOOKUP(AJ31,'Net_Schedule &amp; Net_Actual'!$A$1:$C$2107,2,0)</f>
        <v>31296</v>
      </c>
      <c r="AL31" s="18">
        <f>VLOOKUP(AJ31,'Net_Schedule &amp; Net_Actual'!$A$1:$C$2107,3,0)</f>
        <v>30886.036</v>
      </c>
      <c r="AM31" s="19">
        <f>[7]Summary!$I25</f>
        <v>31299.840000000062</v>
      </c>
      <c r="AN31" s="19">
        <f t="shared" si="12"/>
        <v>5280.0000000000109</v>
      </c>
      <c r="AO31" s="19">
        <f t="shared" si="13"/>
        <v>220.00000000000045</v>
      </c>
      <c r="AP31" s="19">
        <f t="shared" si="14"/>
        <v>4590.6432000000095</v>
      </c>
      <c r="AQ31" s="19">
        <f>[7]Summary!$J25</f>
        <v>5215.9200000000083</v>
      </c>
      <c r="AR31" s="52">
        <f t="shared" si="15"/>
        <v>4590.0096000000076</v>
      </c>
      <c r="AT31" s="16">
        <v>22</v>
      </c>
      <c r="AU31" s="17">
        <f t="shared" si="36"/>
        <v>44795</v>
      </c>
      <c r="AV31" s="18">
        <f>VLOOKUP(AU31,'Net_Schedule &amp; Net_Actual'!$A$1:$C$2107,2,0)</f>
        <v>29860.5</v>
      </c>
      <c r="AW31" s="18">
        <f>VLOOKUP(AU31,'Net_Schedule &amp; Net_Actual'!$A$1:$C$2107,3,0)</f>
        <v>29347.272000000001</v>
      </c>
      <c r="AX31" s="19">
        <f>[7]Summary!$K25</f>
        <v>31299.840000000062</v>
      </c>
      <c r="AY31" s="19">
        <f t="shared" si="16"/>
        <v>5280.0000000000109</v>
      </c>
      <c r="AZ31" s="19">
        <f t="shared" si="17"/>
        <v>220.00000000000045</v>
      </c>
      <c r="BA31" s="19">
        <f t="shared" si="18"/>
        <v>4590.6432000000095</v>
      </c>
      <c r="BB31" s="19">
        <f>[7]Summary!$L25</f>
        <v>5215.9200000000083</v>
      </c>
      <c r="BC31" s="52">
        <f t="shared" si="19"/>
        <v>4590.0096000000076</v>
      </c>
      <c r="BE31" s="16">
        <v>22</v>
      </c>
      <c r="BF31" s="17">
        <f t="shared" si="37"/>
        <v>44826</v>
      </c>
      <c r="BG31" s="18">
        <f>VLOOKUP(BF31,'Net_Schedule &amp; Net_Actual'!$A$1:$C$2107,2,0)</f>
        <v>24005.125</v>
      </c>
      <c r="BH31" s="18">
        <f>VLOOKUP(BF31,'Net_Schedule &amp; Net_Actual'!$A$1:$C$2107,3,0)</f>
        <v>23909.963</v>
      </c>
      <c r="BI31" s="19">
        <f>[7]Summary!$M25</f>
        <v>31299.840000000062</v>
      </c>
      <c r="BJ31" s="19">
        <f t="shared" si="20"/>
        <v>5280.0000000000109</v>
      </c>
      <c r="BK31" s="19">
        <f t="shared" si="21"/>
        <v>220.00000000000045</v>
      </c>
      <c r="BL31" s="19">
        <f t="shared" si="22"/>
        <v>4590.6432000000095</v>
      </c>
      <c r="BM31" s="19">
        <f>[7]Summary!$N25</f>
        <v>4000.9075000000039</v>
      </c>
      <c r="BN31" s="52">
        <f t="shared" si="23"/>
        <v>3520.7986000000033</v>
      </c>
      <c r="BP31" s="16">
        <v>22</v>
      </c>
      <c r="BQ31" s="17">
        <f t="shared" si="38"/>
        <v>44856</v>
      </c>
      <c r="BR31" s="18">
        <f>VLOOKUP(BQ31,'Net_Schedule &amp; Net_Actual'!$A$1:$C$2107,2,0)</f>
        <v>18818.8</v>
      </c>
      <c r="BS31" s="18">
        <f>VLOOKUP(BQ31,'Net_Schedule &amp; Net_Actual'!$A$1:$C$2107,3,0)</f>
        <v>18818.909</v>
      </c>
      <c r="BT31" s="19">
        <f>[7]Summary!$O25</f>
        <v>31299.840000000062</v>
      </c>
      <c r="BU31" s="19">
        <f t="shared" si="24"/>
        <v>5280.0000000000109</v>
      </c>
      <c r="BV31" s="19">
        <f t="shared" si="25"/>
        <v>220.00000000000045</v>
      </c>
      <c r="BW31" s="19">
        <f t="shared" si="26"/>
        <v>4590.6432000000095</v>
      </c>
      <c r="BX31" s="19">
        <f>[7]Summary!$P25</f>
        <v>3136.4800000000023</v>
      </c>
      <c r="BY31" s="52">
        <f t="shared" si="27"/>
        <v>2760.102400000002</v>
      </c>
      <c r="CA31" s="16">
        <v>22</v>
      </c>
      <c r="CB31" s="17">
        <f t="shared" si="39"/>
        <v>44887</v>
      </c>
      <c r="CC31" s="18">
        <f>VLOOKUP(CB31,'Net_Schedule &amp; Net_Actual'!$A$1:$C$2107,2,0)</f>
        <v>8725.1</v>
      </c>
      <c r="CD31" s="18">
        <f>VLOOKUP(CB31,'Net_Schedule &amp; Net_Actual'!$A$1:$C$2107,3,0)</f>
        <v>8778.0360000000001</v>
      </c>
      <c r="CE31" s="19">
        <f>[7]Summary!$Q25</f>
        <v>31299.840000000062</v>
      </c>
      <c r="CF31" s="19">
        <f t="shared" si="28"/>
        <v>5280.0000000000109</v>
      </c>
      <c r="CG31" s="19">
        <f t="shared" si="29"/>
        <v>220.00000000000045</v>
      </c>
      <c r="CH31" s="19">
        <f t="shared" si="30"/>
        <v>4590.6432000000095</v>
      </c>
      <c r="CI31" s="19">
        <f>[7]Summary!$R25</f>
        <v>1392.3175000000001</v>
      </c>
      <c r="CJ31" s="52">
        <f t="shared" si="31"/>
        <v>1225.2394000000002</v>
      </c>
    </row>
    <row r="32" spans="2:88" s="15" customFormat="1" ht="15.95" customHeight="1" x14ac:dyDescent="0.2">
      <c r="B32" s="16">
        <v>23</v>
      </c>
      <c r="C32" s="17">
        <f t="shared" si="32"/>
        <v>44674</v>
      </c>
      <c r="D32" s="18">
        <f>VLOOKUP(C32,'Net_Schedule &amp; Net_Actual'!$A$1:$C$2107,2,0)</f>
        <v>12494.95</v>
      </c>
      <c r="E32" s="18">
        <f>VLOOKUP(C32,'Net_Schedule &amp; Net_Actual'!$A$1:$C$2107,3,0)</f>
        <v>12569.673000000001</v>
      </c>
      <c r="F32" s="19">
        <f>[7]Summary!$C26</f>
        <v>31299.840000000062</v>
      </c>
      <c r="G32" s="19">
        <f t="shared" si="0"/>
        <v>5280.0000000000109</v>
      </c>
      <c r="H32" s="19">
        <f t="shared" si="1"/>
        <v>220.00000000000045</v>
      </c>
      <c r="I32" s="19">
        <f t="shared" si="2"/>
        <v>4590.6432000000095</v>
      </c>
      <c r="J32" s="19">
        <f>[7]Summary!$D26</f>
        <v>1925.3650000000009</v>
      </c>
      <c r="K32" s="52">
        <f t="shared" si="3"/>
        <v>1694.3212000000008</v>
      </c>
      <c r="M32" s="16">
        <v>23</v>
      </c>
      <c r="N32" s="17">
        <f t="shared" si="33"/>
        <v>44704</v>
      </c>
      <c r="O32" s="18">
        <f>VLOOKUP(N32,'Net_Schedule &amp; Net_Actual'!$A$1:$C$2107,2,0)</f>
        <v>18211.113000000001</v>
      </c>
      <c r="P32" s="18">
        <f>VLOOKUP(N32,'Net_Schedule &amp; Net_Actual'!$A$1:$C$2107,3,0)</f>
        <v>17730.327000000001</v>
      </c>
      <c r="Q32" s="19">
        <f>[7]Summary!$E26</f>
        <v>31299.840000000062</v>
      </c>
      <c r="R32" s="19">
        <f t="shared" si="4"/>
        <v>5280.0000000000109</v>
      </c>
      <c r="S32" s="19">
        <f t="shared" si="5"/>
        <v>220.00000000000045</v>
      </c>
      <c r="T32" s="19">
        <f t="shared" si="6"/>
        <v>4590.6432000000095</v>
      </c>
      <c r="U32" s="19">
        <f>[7]Summary!$F26</f>
        <v>2852.7225000000008</v>
      </c>
      <c r="V32" s="52">
        <f t="shared" si="7"/>
        <v>2510.3958000000007</v>
      </c>
      <c r="X32" s="16">
        <v>23</v>
      </c>
      <c r="Y32" s="17">
        <f t="shared" si="34"/>
        <v>44735</v>
      </c>
      <c r="Z32" s="18">
        <f>VLOOKUP(Y32,'Net_Schedule &amp; Net_Actual'!$A$1:$C$2107,2,0)</f>
        <v>31296</v>
      </c>
      <c r="AA32" s="18">
        <f>VLOOKUP(Y32,'Net_Schedule &amp; Net_Actual'!$A$1:$C$2107,3,0)</f>
        <v>31072.726999999999</v>
      </c>
      <c r="AB32" s="19">
        <f>[7]Summary!$G26</f>
        <v>31299.840000000062</v>
      </c>
      <c r="AC32" s="19">
        <f t="shared" si="8"/>
        <v>5280.0000000000109</v>
      </c>
      <c r="AD32" s="19">
        <f t="shared" si="9"/>
        <v>220.00000000000045</v>
      </c>
      <c r="AE32" s="19">
        <f t="shared" si="10"/>
        <v>4590.6432000000095</v>
      </c>
      <c r="AF32" s="19">
        <f>[7]Summary!$H26</f>
        <v>5215.9200000000083</v>
      </c>
      <c r="AG32" s="52">
        <f t="shared" si="11"/>
        <v>4590.0096000000076</v>
      </c>
      <c r="AI32" s="16">
        <v>23</v>
      </c>
      <c r="AJ32" s="17">
        <f t="shared" si="35"/>
        <v>44765</v>
      </c>
      <c r="AK32" s="18">
        <f>VLOOKUP(AJ32,'Net_Schedule &amp; Net_Actual'!$A$1:$C$2107,2,0)</f>
        <v>31296</v>
      </c>
      <c r="AL32" s="18">
        <f>VLOOKUP(AJ32,'Net_Schedule &amp; Net_Actual'!$A$1:$C$2107,3,0)</f>
        <v>31068.653999999999</v>
      </c>
      <c r="AM32" s="19">
        <f>[7]Summary!$I26</f>
        <v>31299.840000000062</v>
      </c>
      <c r="AN32" s="19">
        <f t="shared" si="12"/>
        <v>5280.0000000000109</v>
      </c>
      <c r="AO32" s="19">
        <f t="shared" si="13"/>
        <v>220.00000000000045</v>
      </c>
      <c r="AP32" s="19">
        <f t="shared" si="14"/>
        <v>4590.6432000000095</v>
      </c>
      <c r="AQ32" s="19">
        <f>[7]Summary!$J26</f>
        <v>5215.9200000000083</v>
      </c>
      <c r="AR32" s="52">
        <f t="shared" si="15"/>
        <v>4590.0096000000076</v>
      </c>
      <c r="AT32" s="16">
        <v>23</v>
      </c>
      <c r="AU32" s="17">
        <f t="shared" si="36"/>
        <v>44796</v>
      </c>
      <c r="AV32" s="18">
        <f>VLOOKUP(AU32,'Net_Schedule &amp; Net_Actual'!$A$1:$C$2107,2,0)</f>
        <v>28855.65</v>
      </c>
      <c r="AW32" s="18">
        <f>VLOOKUP(AU32,'Net_Schedule &amp; Net_Actual'!$A$1:$C$2107,3,0)</f>
        <v>28312.581999999999</v>
      </c>
      <c r="AX32" s="19">
        <f>[7]Summary!$K26</f>
        <v>31299.840000000062</v>
      </c>
      <c r="AY32" s="19">
        <f t="shared" si="16"/>
        <v>5280.0000000000109</v>
      </c>
      <c r="AZ32" s="19">
        <f t="shared" si="17"/>
        <v>220.00000000000045</v>
      </c>
      <c r="BA32" s="19">
        <f t="shared" si="18"/>
        <v>4590.6432000000095</v>
      </c>
      <c r="BB32" s="19">
        <f>[7]Summary!$L26</f>
        <v>5215.9200000000083</v>
      </c>
      <c r="BC32" s="52">
        <f t="shared" si="19"/>
        <v>4590.0096000000076</v>
      </c>
      <c r="BE32" s="16">
        <v>23</v>
      </c>
      <c r="BF32" s="17">
        <f t="shared" si="37"/>
        <v>44827</v>
      </c>
      <c r="BG32" s="18">
        <f>VLOOKUP(BF32,'Net_Schedule &amp; Net_Actual'!$A$1:$C$2107,2,0)</f>
        <v>26087.998</v>
      </c>
      <c r="BH32" s="18">
        <f>VLOOKUP(BF32,'Net_Schedule &amp; Net_Actual'!$A$1:$C$2107,3,0)</f>
        <v>25880</v>
      </c>
      <c r="BI32" s="19">
        <f>[7]Summary!$M26</f>
        <v>31299.840000000062</v>
      </c>
      <c r="BJ32" s="19">
        <f t="shared" si="20"/>
        <v>5280.0000000000109</v>
      </c>
      <c r="BK32" s="19">
        <f t="shared" si="21"/>
        <v>220.00000000000045</v>
      </c>
      <c r="BL32" s="19">
        <f t="shared" si="22"/>
        <v>4590.6432000000095</v>
      </c>
      <c r="BM32" s="19">
        <f>[7]Summary!$N26</f>
        <v>4348.079999999999</v>
      </c>
      <c r="BN32" s="52">
        <f t="shared" si="23"/>
        <v>3826.3103999999989</v>
      </c>
      <c r="BP32" s="16">
        <v>23</v>
      </c>
      <c r="BQ32" s="17">
        <f t="shared" si="38"/>
        <v>44857</v>
      </c>
      <c r="BR32" s="18">
        <f>VLOOKUP(BQ32,'Net_Schedule &amp; Net_Actual'!$A$1:$C$2107,2,0)</f>
        <v>17080.05</v>
      </c>
      <c r="BS32" s="18">
        <f>VLOOKUP(BQ32,'Net_Schedule &amp; Net_Actual'!$A$1:$C$2107,3,0)</f>
        <v>17109.891</v>
      </c>
      <c r="BT32" s="19">
        <f>[7]Summary!$O26</f>
        <v>31299.840000000062</v>
      </c>
      <c r="BU32" s="19">
        <f t="shared" si="24"/>
        <v>5280.0000000000109</v>
      </c>
      <c r="BV32" s="19">
        <f t="shared" si="25"/>
        <v>220.00000000000045</v>
      </c>
      <c r="BW32" s="19">
        <f t="shared" si="26"/>
        <v>4590.6432000000095</v>
      </c>
      <c r="BX32" s="19">
        <f>[7]Summary!$P26</f>
        <v>2846.6925000000028</v>
      </c>
      <c r="BY32" s="52">
        <f t="shared" si="27"/>
        <v>2505.0894000000026</v>
      </c>
      <c r="CA32" s="16">
        <v>23</v>
      </c>
      <c r="CB32" s="17">
        <f t="shared" si="39"/>
        <v>44888</v>
      </c>
      <c r="CC32" s="18">
        <f>VLOOKUP(CB32,'Net_Schedule &amp; Net_Actual'!$A$1:$C$2107,2,0)</f>
        <v>8362.375</v>
      </c>
      <c r="CD32" s="18">
        <f>VLOOKUP(CB32,'Net_Schedule &amp; Net_Actual'!$A$1:$C$2107,3,0)</f>
        <v>8411.7819999999992</v>
      </c>
      <c r="CE32" s="19">
        <f>[7]Summary!$Q26</f>
        <v>31299.840000000062</v>
      </c>
      <c r="CF32" s="19">
        <f t="shared" si="28"/>
        <v>5280.0000000000109</v>
      </c>
      <c r="CG32" s="19">
        <f t="shared" si="29"/>
        <v>220.00000000000045</v>
      </c>
      <c r="CH32" s="19">
        <f t="shared" si="30"/>
        <v>4590.6432000000095</v>
      </c>
      <c r="CI32" s="19">
        <f>[7]Summary!$R26</f>
        <v>1352.7974999999999</v>
      </c>
      <c r="CJ32" s="52">
        <f t="shared" si="31"/>
        <v>1190.4617999999998</v>
      </c>
    </row>
    <row r="33" spans="2:118" s="15" customFormat="1" ht="15.95" customHeight="1" x14ac:dyDescent="0.2">
      <c r="B33" s="16">
        <v>24</v>
      </c>
      <c r="C33" s="17">
        <f t="shared" si="32"/>
        <v>44675</v>
      </c>
      <c r="D33" s="18">
        <f>VLOOKUP(C33,'Net_Schedule &amp; Net_Actual'!$A$1:$C$2107,2,0)</f>
        <v>12634.325000000001</v>
      </c>
      <c r="E33" s="18">
        <f>VLOOKUP(C33,'Net_Schedule &amp; Net_Actual'!$A$1:$C$2107,3,0)</f>
        <v>12955.272999999999</v>
      </c>
      <c r="F33" s="19">
        <f>[7]Summary!$C27</f>
        <v>31299.840000000062</v>
      </c>
      <c r="G33" s="19">
        <f t="shared" si="0"/>
        <v>5280.0000000000109</v>
      </c>
      <c r="H33" s="19">
        <f t="shared" si="1"/>
        <v>220.00000000000045</v>
      </c>
      <c r="I33" s="19">
        <f t="shared" si="2"/>
        <v>4590.6432000000095</v>
      </c>
      <c r="J33" s="19">
        <f>[7]Summary!$D27</f>
        <v>2120.2300000000005</v>
      </c>
      <c r="K33" s="52">
        <f t="shared" si="3"/>
        <v>1865.8024000000005</v>
      </c>
      <c r="M33" s="16">
        <v>24</v>
      </c>
      <c r="N33" s="17">
        <f t="shared" si="33"/>
        <v>44705</v>
      </c>
      <c r="O33" s="18">
        <f>VLOOKUP(N33,'Net_Schedule &amp; Net_Actual'!$A$1:$C$2107,2,0)</f>
        <v>16456</v>
      </c>
      <c r="P33" s="18">
        <f>VLOOKUP(N33,'Net_Schedule &amp; Net_Actual'!$A$1:$C$2107,3,0)</f>
        <v>16298.326999999999</v>
      </c>
      <c r="Q33" s="19">
        <f>[7]Summary!$E27</f>
        <v>31299.840000000062</v>
      </c>
      <c r="R33" s="19">
        <f t="shared" si="4"/>
        <v>5280.0000000000109</v>
      </c>
      <c r="S33" s="19">
        <f t="shared" si="5"/>
        <v>220.00000000000045</v>
      </c>
      <c r="T33" s="19">
        <f t="shared" si="6"/>
        <v>4590.6432000000095</v>
      </c>
      <c r="U33" s="19">
        <f>[7]Summary!$F27</f>
        <v>3047.1575000000021</v>
      </c>
      <c r="V33" s="52">
        <f t="shared" si="7"/>
        <v>2681.4986000000017</v>
      </c>
      <c r="X33" s="16">
        <v>24</v>
      </c>
      <c r="Y33" s="17">
        <f t="shared" si="34"/>
        <v>44736</v>
      </c>
      <c r="Z33" s="18">
        <f>VLOOKUP(Y33,'Net_Schedule &amp; Net_Actual'!$A$1:$C$2107,2,0)</f>
        <v>31296</v>
      </c>
      <c r="AA33" s="18">
        <f>VLOOKUP(Y33,'Net_Schedule &amp; Net_Actual'!$A$1:$C$2107,3,0)</f>
        <v>31173.163</v>
      </c>
      <c r="AB33" s="19">
        <f>[7]Summary!$G27</f>
        <v>31299.840000000062</v>
      </c>
      <c r="AC33" s="19">
        <f t="shared" si="8"/>
        <v>5280.0000000000109</v>
      </c>
      <c r="AD33" s="19">
        <f t="shared" si="9"/>
        <v>220.00000000000045</v>
      </c>
      <c r="AE33" s="19">
        <f t="shared" si="10"/>
        <v>4590.6432000000095</v>
      </c>
      <c r="AF33" s="19">
        <f>[7]Summary!$H27</f>
        <v>5215.9200000000083</v>
      </c>
      <c r="AG33" s="52">
        <f t="shared" si="11"/>
        <v>4590.0096000000076</v>
      </c>
      <c r="AI33" s="16">
        <v>24</v>
      </c>
      <c r="AJ33" s="17">
        <f t="shared" si="35"/>
        <v>44766</v>
      </c>
      <c r="AK33" s="18">
        <f>VLOOKUP(AJ33,'Net_Schedule &amp; Net_Actual'!$A$1:$C$2107,2,0)</f>
        <v>30859.68</v>
      </c>
      <c r="AL33" s="18">
        <f>VLOOKUP(AJ33,'Net_Schedule &amp; Net_Actual'!$A$1:$C$2107,3,0)</f>
        <v>30593.309000000001</v>
      </c>
      <c r="AM33" s="19">
        <f>[7]Summary!$I27</f>
        <v>31299.840000000062</v>
      </c>
      <c r="AN33" s="19">
        <f t="shared" si="12"/>
        <v>5280.0000000000109</v>
      </c>
      <c r="AO33" s="19">
        <f t="shared" si="13"/>
        <v>220.00000000000045</v>
      </c>
      <c r="AP33" s="19">
        <f t="shared" si="14"/>
        <v>4590.6432000000095</v>
      </c>
      <c r="AQ33" s="19">
        <f>[7]Summary!$J27</f>
        <v>5215.9200000000083</v>
      </c>
      <c r="AR33" s="52">
        <f t="shared" si="15"/>
        <v>4590.0096000000076</v>
      </c>
      <c r="AT33" s="16">
        <v>24</v>
      </c>
      <c r="AU33" s="17">
        <f t="shared" si="36"/>
        <v>44797</v>
      </c>
      <c r="AV33" s="18">
        <f>VLOOKUP(AU33,'Net_Schedule &amp; Net_Actual'!$A$1:$C$2107,2,0)</f>
        <v>23600.775000000001</v>
      </c>
      <c r="AW33" s="18">
        <f>VLOOKUP(AU33,'Net_Schedule &amp; Net_Actual'!$A$1:$C$2107,3,0)</f>
        <v>22135.418000000001</v>
      </c>
      <c r="AX33" s="19">
        <f>[7]Summary!$K27</f>
        <v>31299.840000000062</v>
      </c>
      <c r="AY33" s="19">
        <f t="shared" si="16"/>
        <v>5280.0000000000109</v>
      </c>
      <c r="AZ33" s="19">
        <f t="shared" si="17"/>
        <v>220.00000000000045</v>
      </c>
      <c r="BA33" s="19">
        <f t="shared" si="18"/>
        <v>4590.6432000000095</v>
      </c>
      <c r="BB33" s="19">
        <f>[7]Summary!$L27</f>
        <v>4193.2049999999999</v>
      </c>
      <c r="BC33" s="52">
        <f t="shared" si="19"/>
        <v>3690.0203999999999</v>
      </c>
      <c r="BE33" s="16">
        <v>24</v>
      </c>
      <c r="BF33" s="17">
        <f t="shared" si="37"/>
        <v>44828</v>
      </c>
      <c r="BG33" s="18">
        <f>VLOOKUP(BF33,'Net_Schedule &amp; Net_Actual'!$A$1:$C$2107,2,0)</f>
        <v>26088</v>
      </c>
      <c r="BH33" s="18">
        <f>VLOOKUP(BF33,'Net_Schedule &amp; Net_Actual'!$A$1:$C$2107,3,0)</f>
        <v>25868.653999999999</v>
      </c>
      <c r="BI33" s="19">
        <f>[7]Summary!$M27</f>
        <v>31299.840000000062</v>
      </c>
      <c r="BJ33" s="19">
        <f t="shared" si="20"/>
        <v>5280.0000000000109</v>
      </c>
      <c r="BK33" s="19">
        <f t="shared" si="21"/>
        <v>220.00000000000045</v>
      </c>
      <c r="BL33" s="19">
        <f t="shared" si="22"/>
        <v>4590.6432000000095</v>
      </c>
      <c r="BM33" s="19">
        <f>[7]Summary!$N27</f>
        <v>4348.079999999999</v>
      </c>
      <c r="BN33" s="52">
        <f t="shared" si="23"/>
        <v>3826.3103999999989</v>
      </c>
      <c r="BP33" s="16">
        <v>24</v>
      </c>
      <c r="BQ33" s="17">
        <f t="shared" si="38"/>
        <v>44858</v>
      </c>
      <c r="BR33" s="18">
        <f>VLOOKUP(BQ33,'Net_Schedule &amp; Net_Actual'!$A$1:$C$2107,2,0)</f>
        <v>17413.544999999998</v>
      </c>
      <c r="BS33" s="18">
        <f>VLOOKUP(BQ33,'Net_Schedule &amp; Net_Actual'!$A$1:$C$2107,3,0)</f>
        <v>17204.363000000001</v>
      </c>
      <c r="BT33" s="19">
        <f>[7]Summary!$O27</f>
        <v>31299.840000000062</v>
      </c>
      <c r="BU33" s="19">
        <f t="shared" si="24"/>
        <v>5280.0000000000109</v>
      </c>
      <c r="BV33" s="19">
        <f t="shared" si="25"/>
        <v>220.00000000000045</v>
      </c>
      <c r="BW33" s="19">
        <f t="shared" si="26"/>
        <v>4590.6432000000095</v>
      </c>
      <c r="BX33" s="19">
        <f>[7]Summary!$P27</f>
        <v>2943.2275000000031</v>
      </c>
      <c r="BY33" s="52">
        <f t="shared" si="27"/>
        <v>2590.0402000000026</v>
      </c>
      <c r="CA33" s="16">
        <v>24</v>
      </c>
      <c r="CB33" s="17">
        <f t="shared" si="39"/>
        <v>44889</v>
      </c>
      <c r="CC33" s="18">
        <f>VLOOKUP(CB33,'Net_Schedule &amp; Net_Actual'!$A$1:$C$2107,2,0)</f>
        <v>8247.9249999999993</v>
      </c>
      <c r="CD33" s="18">
        <f>VLOOKUP(CB33,'Net_Schedule &amp; Net_Actual'!$A$1:$C$2107,3,0)</f>
        <v>8295.0540000000001</v>
      </c>
      <c r="CE33" s="19">
        <f>[7]Summary!$Q27</f>
        <v>31299.840000000062</v>
      </c>
      <c r="CF33" s="19">
        <f t="shared" si="28"/>
        <v>5280.0000000000109</v>
      </c>
      <c r="CG33" s="19">
        <f t="shared" si="29"/>
        <v>220.00000000000045</v>
      </c>
      <c r="CH33" s="19">
        <f t="shared" si="30"/>
        <v>4590.6432000000095</v>
      </c>
      <c r="CI33" s="19">
        <f>[7]Summary!$R27</f>
        <v>1333.72</v>
      </c>
      <c r="CJ33" s="52">
        <f t="shared" si="31"/>
        <v>1173.6736000000001</v>
      </c>
    </row>
    <row r="34" spans="2:118" s="15" customFormat="1" ht="15.95" customHeight="1" x14ac:dyDescent="0.2">
      <c r="B34" s="16">
        <v>25</v>
      </c>
      <c r="C34" s="17">
        <f t="shared" si="32"/>
        <v>44676</v>
      </c>
      <c r="D34" s="18">
        <f>VLOOKUP(C34,'Net_Schedule &amp; Net_Actual'!$A$1:$C$2107,2,0)</f>
        <v>17463.95</v>
      </c>
      <c r="E34" s="18">
        <f>VLOOKUP(C34,'Net_Schedule &amp; Net_Actual'!$A$1:$C$2107,3,0)</f>
        <v>17500.945</v>
      </c>
      <c r="F34" s="19">
        <f>[7]Summary!$C28</f>
        <v>31299.840000000062</v>
      </c>
      <c r="G34" s="19">
        <f t="shared" si="0"/>
        <v>5280.0000000000109</v>
      </c>
      <c r="H34" s="19">
        <f t="shared" si="1"/>
        <v>220.00000000000045</v>
      </c>
      <c r="I34" s="19">
        <f t="shared" si="2"/>
        <v>4590.6432000000095</v>
      </c>
      <c r="J34" s="19">
        <f>[7]Summary!$D28</f>
        <v>2071.4175000000009</v>
      </c>
      <c r="K34" s="52">
        <f t="shared" si="3"/>
        <v>1822.8474000000008</v>
      </c>
      <c r="M34" s="16">
        <v>25</v>
      </c>
      <c r="N34" s="17">
        <f t="shared" si="33"/>
        <v>44706</v>
      </c>
      <c r="O34" s="18">
        <f>VLOOKUP(N34,'Net_Schedule &amp; Net_Actual'!$A$1:$C$2107,2,0)</f>
        <v>14971.125</v>
      </c>
      <c r="P34" s="18">
        <f>VLOOKUP(N34,'Net_Schedule &amp; Net_Actual'!$A$1:$C$2107,3,0)</f>
        <v>14774.326999999999</v>
      </c>
      <c r="Q34" s="19">
        <f>[7]Summary!$E28</f>
        <v>31299.840000000062</v>
      </c>
      <c r="R34" s="19">
        <f t="shared" si="4"/>
        <v>5280.0000000000109</v>
      </c>
      <c r="S34" s="19">
        <f t="shared" si="5"/>
        <v>220.00000000000045</v>
      </c>
      <c r="T34" s="19">
        <f t="shared" si="6"/>
        <v>4590.6432000000095</v>
      </c>
      <c r="U34" s="19">
        <f>[7]Summary!$F28</f>
        <v>2582.1875000000027</v>
      </c>
      <c r="V34" s="52">
        <f t="shared" si="7"/>
        <v>2272.3250000000025</v>
      </c>
      <c r="X34" s="16">
        <v>25</v>
      </c>
      <c r="Y34" s="17">
        <f t="shared" si="34"/>
        <v>44737</v>
      </c>
      <c r="Z34" s="18">
        <f>VLOOKUP(Y34,'Net_Schedule &amp; Net_Actual'!$A$1:$C$2107,2,0)</f>
        <v>31296</v>
      </c>
      <c r="AA34" s="18">
        <f>VLOOKUP(Y34,'Net_Schedule &amp; Net_Actual'!$A$1:$C$2107,3,0)</f>
        <v>31236.072</v>
      </c>
      <c r="AB34" s="19">
        <f>[7]Summary!$G28</f>
        <v>31299.840000000062</v>
      </c>
      <c r="AC34" s="19">
        <f t="shared" si="8"/>
        <v>5280.0000000000109</v>
      </c>
      <c r="AD34" s="19">
        <f t="shared" si="9"/>
        <v>220.00000000000045</v>
      </c>
      <c r="AE34" s="19">
        <f t="shared" si="10"/>
        <v>4590.6432000000095</v>
      </c>
      <c r="AF34" s="19">
        <f>[7]Summary!$H28</f>
        <v>5215.9200000000083</v>
      </c>
      <c r="AG34" s="52">
        <f t="shared" si="11"/>
        <v>4590.0096000000076</v>
      </c>
      <c r="AI34" s="16">
        <v>25</v>
      </c>
      <c r="AJ34" s="17">
        <f t="shared" si="35"/>
        <v>44767</v>
      </c>
      <c r="AK34" s="18">
        <f>VLOOKUP(AJ34,'Net_Schedule &amp; Net_Actual'!$A$1:$C$2107,2,0)</f>
        <v>31296</v>
      </c>
      <c r="AL34" s="18">
        <f>VLOOKUP(AJ34,'Net_Schedule &amp; Net_Actual'!$A$1:$C$2107,3,0)</f>
        <v>30944.581999999999</v>
      </c>
      <c r="AM34" s="19">
        <f>[7]Summary!$I28</f>
        <v>31299.840000000062</v>
      </c>
      <c r="AN34" s="19">
        <f t="shared" si="12"/>
        <v>5280.0000000000109</v>
      </c>
      <c r="AO34" s="19">
        <f t="shared" si="13"/>
        <v>220.00000000000045</v>
      </c>
      <c r="AP34" s="19">
        <f t="shared" si="14"/>
        <v>4590.6432000000095</v>
      </c>
      <c r="AQ34" s="19">
        <f>[7]Summary!$J28</f>
        <v>5215.9200000000083</v>
      </c>
      <c r="AR34" s="52">
        <f t="shared" si="15"/>
        <v>4590.0096000000076</v>
      </c>
      <c r="AT34" s="16">
        <v>25</v>
      </c>
      <c r="AU34" s="17">
        <f t="shared" si="36"/>
        <v>44798</v>
      </c>
      <c r="AV34" s="18">
        <f>VLOOKUP(AU34,'Net_Schedule &amp; Net_Actual'!$A$1:$C$2107,2,0)</f>
        <v>28425</v>
      </c>
      <c r="AW34" s="18">
        <f>VLOOKUP(AU34,'Net_Schedule &amp; Net_Actual'!$A$1:$C$2107,3,0)</f>
        <v>28302.182000000001</v>
      </c>
      <c r="AX34" s="19">
        <f>[7]Summary!$K28</f>
        <v>31299.840000000062</v>
      </c>
      <c r="AY34" s="19">
        <f t="shared" si="16"/>
        <v>5280.0000000000109</v>
      </c>
      <c r="AZ34" s="19">
        <f t="shared" si="17"/>
        <v>220.00000000000045</v>
      </c>
      <c r="BA34" s="19">
        <f t="shared" si="18"/>
        <v>4590.6432000000095</v>
      </c>
      <c r="BB34" s="19">
        <f>[7]Summary!$L28</f>
        <v>5215.9200000000083</v>
      </c>
      <c r="BC34" s="52">
        <f t="shared" si="19"/>
        <v>4590.0096000000076</v>
      </c>
      <c r="BE34" s="16">
        <v>25</v>
      </c>
      <c r="BF34" s="17">
        <f t="shared" si="37"/>
        <v>44829</v>
      </c>
      <c r="BG34" s="18">
        <f>VLOOKUP(BF34,'Net_Schedule &amp; Net_Actual'!$A$1:$C$2107,2,0)</f>
        <v>26081.994999999999</v>
      </c>
      <c r="BH34" s="18">
        <f>VLOOKUP(BF34,'Net_Schedule &amp; Net_Actual'!$A$1:$C$2107,3,0)</f>
        <v>25885.236000000001</v>
      </c>
      <c r="BI34" s="19">
        <f>[7]Summary!$M28</f>
        <v>31299.840000000062</v>
      </c>
      <c r="BJ34" s="19">
        <f t="shared" si="20"/>
        <v>5280.0000000000109</v>
      </c>
      <c r="BK34" s="19">
        <f t="shared" si="21"/>
        <v>220.00000000000045</v>
      </c>
      <c r="BL34" s="19">
        <f t="shared" si="22"/>
        <v>4590.6432000000095</v>
      </c>
      <c r="BM34" s="19">
        <f>[7]Summary!$N28</f>
        <v>4348.079999999999</v>
      </c>
      <c r="BN34" s="52">
        <f t="shared" si="23"/>
        <v>3826.3103999999989</v>
      </c>
      <c r="BP34" s="16">
        <v>25</v>
      </c>
      <c r="BQ34" s="17">
        <f t="shared" si="38"/>
        <v>44859</v>
      </c>
      <c r="BR34" s="18">
        <f>VLOOKUP(BQ34,'Net_Schedule &amp; Net_Actual'!$A$1:$C$2107,2,0)</f>
        <v>16433.7</v>
      </c>
      <c r="BS34" s="18">
        <f>VLOOKUP(BQ34,'Net_Schedule &amp; Net_Actual'!$A$1:$C$2107,3,0)</f>
        <v>16155.418</v>
      </c>
      <c r="BT34" s="19">
        <f>[7]Summary!$O28</f>
        <v>31299.840000000062</v>
      </c>
      <c r="BU34" s="19">
        <f t="shared" si="24"/>
        <v>5280.0000000000109</v>
      </c>
      <c r="BV34" s="19">
        <f t="shared" si="25"/>
        <v>220.00000000000045</v>
      </c>
      <c r="BW34" s="19">
        <f t="shared" si="26"/>
        <v>4590.6432000000095</v>
      </c>
      <c r="BX34" s="19">
        <f>[7]Summary!$P28</f>
        <v>2738.9275000000034</v>
      </c>
      <c r="BY34" s="52">
        <f t="shared" si="27"/>
        <v>2410.256200000003</v>
      </c>
      <c r="CA34" s="16">
        <v>25</v>
      </c>
      <c r="CB34" s="17">
        <f t="shared" si="39"/>
        <v>44890</v>
      </c>
      <c r="CC34" s="18">
        <f>VLOOKUP(CB34,'Net_Schedule &amp; Net_Actual'!$A$1:$C$2107,2,0)</f>
        <v>8325.1975000000002</v>
      </c>
      <c r="CD34" s="18">
        <f>VLOOKUP(CB34,'Net_Schedule &amp; Net_Actual'!$A$1:$C$2107,3,0)</f>
        <v>8342.3269999999993</v>
      </c>
      <c r="CE34" s="19">
        <f>[7]Summary!$Q28</f>
        <v>31299.840000000062</v>
      </c>
      <c r="CF34" s="19">
        <f t="shared" si="28"/>
        <v>5280.0000000000109</v>
      </c>
      <c r="CG34" s="19">
        <f t="shared" si="29"/>
        <v>220.00000000000045</v>
      </c>
      <c r="CH34" s="19">
        <f t="shared" si="30"/>
        <v>4590.6432000000095</v>
      </c>
      <c r="CI34" s="19">
        <f>[7]Summary!$R28</f>
        <v>1350.64</v>
      </c>
      <c r="CJ34" s="52">
        <f t="shared" si="31"/>
        <v>1188.5632000000001</v>
      </c>
    </row>
    <row r="35" spans="2:118" s="15" customFormat="1" ht="15.95" customHeight="1" x14ac:dyDescent="0.2">
      <c r="B35" s="16">
        <v>26</v>
      </c>
      <c r="C35" s="17">
        <f t="shared" si="32"/>
        <v>44677</v>
      </c>
      <c r="D35" s="18">
        <f>VLOOKUP(C35,'Net_Schedule &amp; Net_Actual'!$A$1:$C$2107,2,0)</f>
        <v>16553.358</v>
      </c>
      <c r="E35" s="18">
        <f>VLOOKUP(C35,'Net_Schedule &amp; Net_Actual'!$A$1:$C$2107,3,0)</f>
        <v>16576.073</v>
      </c>
      <c r="F35" s="19">
        <f>[7]Summary!$C29</f>
        <v>31299.840000000062</v>
      </c>
      <c r="G35" s="19">
        <f t="shared" si="0"/>
        <v>5280.0000000000109</v>
      </c>
      <c r="H35" s="19">
        <f t="shared" si="1"/>
        <v>220.00000000000045</v>
      </c>
      <c r="I35" s="19">
        <f t="shared" si="2"/>
        <v>4590.6432000000095</v>
      </c>
      <c r="J35" s="19">
        <f>[7]Summary!$D29</f>
        <v>2189.9175000000009</v>
      </c>
      <c r="K35" s="52">
        <f t="shared" si="3"/>
        <v>1927.1274000000008</v>
      </c>
      <c r="M35" s="16">
        <v>26</v>
      </c>
      <c r="N35" s="17">
        <f t="shared" si="33"/>
        <v>44707</v>
      </c>
      <c r="O35" s="18">
        <f>VLOOKUP(N35,'Net_Schedule &amp; Net_Actual'!$A$1:$C$2107,2,0)</f>
        <v>15203.25</v>
      </c>
      <c r="P35" s="18">
        <f>VLOOKUP(N35,'Net_Schedule &amp; Net_Actual'!$A$1:$C$2107,3,0)</f>
        <v>15074.4</v>
      </c>
      <c r="Q35" s="19">
        <f>[7]Summary!$E29</f>
        <v>31299.840000000062</v>
      </c>
      <c r="R35" s="19">
        <f t="shared" si="4"/>
        <v>5280.0000000000109</v>
      </c>
      <c r="S35" s="19">
        <f t="shared" si="5"/>
        <v>220.00000000000045</v>
      </c>
      <c r="T35" s="19">
        <f t="shared" si="6"/>
        <v>4590.6432000000095</v>
      </c>
      <c r="U35" s="19">
        <f>[7]Summary!$F29</f>
        <v>2433.8700000000022</v>
      </c>
      <c r="V35" s="52">
        <f t="shared" si="7"/>
        <v>2141.805600000002</v>
      </c>
      <c r="X35" s="16">
        <v>26</v>
      </c>
      <c r="Y35" s="17">
        <f t="shared" si="34"/>
        <v>44738</v>
      </c>
      <c r="Z35" s="18">
        <f>VLOOKUP(Y35,'Net_Schedule &amp; Net_Actual'!$A$1:$C$2107,2,0)</f>
        <v>9316.7999999999993</v>
      </c>
      <c r="AA35" s="18">
        <f>VLOOKUP(Y35,'Net_Schedule &amp; Net_Actual'!$A$1:$C$2107,3,0)</f>
        <v>9417.2360000000008</v>
      </c>
      <c r="AB35" s="19">
        <f>[7]Summary!$G29</f>
        <v>31299.840000000062</v>
      </c>
      <c r="AC35" s="19">
        <f t="shared" si="8"/>
        <v>5280.0000000000109</v>
      </c>
      <c r="AD35" s="19">
        <f t="shared" si="9"/>
        <v>220.00000000000045</v>
      </c>
      <c r="AE35" s="19">
        <f t="shared" si="10"/>
        <v>4590.6432000000095</v>
      </c>
      <c r="AF35" s="19">
        <f>[7]Summary!$H29</f>
        <v>1552.7799999999997</v>
      </c>
      <c r="AG35" s="52">
        <f t="shared" si="11"/>
        <v>1366.4463999999998</v>
      </c>
      <c r="AI35" s="16">
        <v>26</v>
      </c>
      <c r="AJ35" s="17">
        <f t="shared" si="35"/>
        <v>44768</v>
      </c>
      <c r="AK35" s="18">
        <f>VLOOKUP(AJ35,'Net_Schedule &amp; Net_Actual'!$A$1:$C$2107,2,0)</f>
        <v>31296</v>
      </c>
      <c r="AL35" s="18">
        <f>VLOOKUP(AJ35,'Net_Schedule &amp; Net_Actual'!$A$1:$C$2107,3,0)</f>
        <v>31192.799999999999</v>
      </c>
      <c r="AM35" s="19">
        <f>[7]Summary!$I29</f>
        <v>31299.840000000062</v>
      </c>
      <c r="AN35" s="19">
        <f t="shared" si="12"/>
        <v>5280.0000000000109</v>
      </c>
      <c r="AO35" s="19">
        <f t="shared" si="13"/>
        <v>220.00000000000045</v>
      </c>
      <c r="AP35" s="19">
        <f t="shared" si="14"/>
        <v>4590.6432000000095</v>
      </c>
      <c r="AQ35" s="19">
        <f>[7]Summary!$J29</f>
        <v>5215.9200000000083</v>
      </c>
      <c r="AR35" s="52">
        <f t="shared" si="15"/>
        <v>4590.0096000000076</v>
      </c>
      <c r="AT35" s="16">
        <v>26</v>
      </c>
      <c r="AU35" s="17">
        <f t="shared" si="36"/>
        <v>44799</v>
      </c>
      <c r="AV35" s="18">
        <f>VLOOKUP(AU35,'Net_Schedule &amp; Net_Actual'!$A$1:$C$2107,2,0)</f>
        <v>28408.799999999999</v>
      </c>
      <c r="AW35" s="18">
        <f>VLOOKUP(AU35,'Net_Schedule &amp; Net_Actual'!$A$1:$C$2107,3,0)</f>
        <v>28396.945</v>
      </c>
      <c r="AX35" s="19">
        <f>[7]Summary!$K29</f>
        <v>31299.840000000062</v>
      </c>
      <c r="AY35" s="19">
        <f t="shared" si="16"/>
        <v>5280.0000000000109</v>
      </c>
      <c r="AZ35" s="19">
        <f t="shared" si="17"/>
        <v>220.00000000000045</v>
      </c>
      <c r="BA35" s="19">
        <f t="shared" si="18"/>
        <v>4590.6432000000095</v>
      </c>
      <c r="BB35" s="19">
        <f>[7]Summary!$L29</f>
        <v>4734.8000000000056</v>
      </c>
      <c r="BC35" s="52">
        <f t="shared" si="19"/>
        <v>4166.6240000000053</v>
      </c>
      <c r="BE35" s="16">
        <v>26</v>
      </c>
      <c r="BF35" s="17">
        <f t="shared" si="37"/>
        <v>44830</v>
      </c>
      <c r="BG35" s="18">
        <f>VLOOKUP(BF35,'Net_Schedule &amp; Net_Actual'!$A$1:$C$2107,2,0)</f>
        <v>26088</v>
      </c>
      <c r="BH35" s="18">
        <f>VLOOKUP(BF35,'Net_Schedule &amp; Net_Actual'!$A$1:$C$2107,3,0)</f>
        <v>25941.963</v>
      </c>
      <c r="BI35" s="19">
        <f>[7]Summary!$M29</f>
        <v>31299.840000000062</v>
      </c>
      <c r="BJ35" s="19">
        <f t="shared" si="20"/>
        <v>5280.0000000000109</v>
      </c>
      <c r="BK35" s="19">
        <f t="shared" si="21"/>
        <v>220.00000000000045</v>
      </c>
      <c r="BL35" s="19">
        <f t="shared" si="22"/>
        <v>4590.6432000000095</v>
      </c>
      <c r="BM35" s="19">
        <f>[7]Summary!$N29</f>
        <v>4348.079999999999</v>
      </c>
      <c r="BN35" s="52">
        <f t="shared" si="23"/>
        <v>3826.3103999999989</v>
      </c>
      <c r="BP35" s="16">
        <v>26</v>
      </c>
      <c r="BQ35" s="17">
        <f t="shared" si="38"/>
        <v>44860</v>
      </c>
      <c r="BR35" s="18">
        <f>VLOOKUP(BQ35,'Net_Schedule &amp; Net_Actual'!$A$1:$C$2107,2,0)</f>
        <v>15943.705</v>
      </c>
      <c r="BS35" s="18">
        <f>VLOOKUP(BQ35,'Net_Schedule &amp; Net_Actual'!$A$1:$C$2107,3,0)</f>
        <v>15910.909</v>
      </c>
      <c r="BT35" s="19">
        <f>[7]Summary!$O29</f>
        <v>31299.840000000062</v>
      </c>
      <c r="BU35" s="19">
        <f t="shared" si="24"/>
        <v>5280.0000000000109</v>
      </c>
      <c r="BV35" s="19">
        <f t="shared" si="25"/>
        <v>220.00000000000045</v>
      </c>
      <c r="BW35" s="19">
        <f t="shared" si="26"/>
        <v>4590.6432000000095</v>
      </c>
      <c r="BX35" s="19">
        <f>[7]Summary!$P29</f>
        <v>2657.3800000000033</v>
      </c>
      <c r="BY35" s="52">
        <f t="shared" si="27"/>
        <v>2338.4944000000028</v>
      </c>
      <c r="CA35" s="16">
        <v>26</v>
      </c>
      <c r="CB35" s="17">
        <f t="shared" si="39"/>
        <v>44891</v>
      </c>
      <c r="CC35" s="18">
        <f>VLOOKUP(CB35,'Net_Schedule &amp; Net_Actual'!$A$1:$C$2107,2,0)</f>
        <v>8421.5499999999993</v>
      </c>
      <c r="CD35" s="18">
        <f>VLOOKUP(CB35,'Net_Schedule &amp; Net_Actual'!$A$1:$C$2107,3,0)</f>
        <v>8437.4539999999997</v>
      </c>
      <c r="CE35" s="19">
        <f>[7]Summary!$Q29</f>
        <v>31299.840000000062</v>
      </c>
      <c r="CF35" s="19">
        <f t="shared" si="28"/>
        <v>5280.0000000000109</v>
      </c>
      <c r="CG35" s="19">
        <f t="shared" si="29"/>
        <v>220.00000000000045</v>
      </c>
      <c r="CH35" s="19">
        <f t="shared" si="30"/>
        <v>4590.6432000000095</v>
      </c>
      <c r="CI35" s="19">
        <f>[7]Summary!$R29</f>
        <v>1378.5975000000001</v>
      </c>
      <c r="CJ35" s="52">
        <f t="shared" si="31"/>
        <v>1213.1658</v>
      </c>
    </row>
    <row r="36" spans="2:118" s="15" customFormat="1" ht="15.95" customHeight="1" x14ac:dyDescent="0.2">
      <c r="B36" s="16">
        <v>27</v>
      </c>
      <c r="C36" s="17">
        <f t="shared" si="32"/>
        <v>44678</v>
      </c>
      <c r="D36" s="18">
        <f>VLOOKUP(C36,'Net_Schedule &amp; Net_Actual'!$A$1:$C$2107,2,0)</f>
        <v>14209.45</v>
      </c>
      <c r="E36" s="18">
        <f>VLOOKUP(C36,'Net_Schedule &amp; Net_Actual'!$A$1:$C$2107,3,0)</f>
        <v>13459.781999999999</v>
      </c>
      <c r="F36" s="19">
        <f>[7]Summary!$C30</f>
        <v>31299.840000000062</v>
      </c>
      <c r="G36" s="19">
        <f t="shared" si="0"/>
        <v>5280.0000000000109</v>
      </c>
      <c r="H36" s="19">
        <f t="shared" si="1"/>
        <v>220.00000000000045</v>
      </c>
      <c r="I36" s="19">
        <f t="shared" si="2"/>
        <v>4590.6432000000095</v>
      </c>
      <c r="J36" s="19">
        <f>[7]Summary!$D30</f>
        <v>2372.7925000000009</v>
      </c>
      <c r="K36" s="52">
        <f t="shared" si="3"/>
        <v>2088.0574000000011</v>
      </c>
      <c r="M36" s="16">
        <v>27</v>
      </c>
      <c r="N36" s="17">
        <f t="shared" si="33"/>
        <v>44708</v>
      </c>
      <c r="O36" s="18">
        <f>VLOOKUP(N36,'Net_Schedule &amp; Net_Actual'!$A$1:$C$2107,2,0)</f>
        <v>16170.5</v>
      </c>
      <c r="P36" s="18">
        <f>VLOOKUP(N36,'Net_Schedule &amp; Net_Actual'!$A$1:$C$2107,3,0)</f>
        <v>15787.272999999999</v>
      </c>
      <c r="Q36" s="19">
        <f>[7]Summary!$E30</f>
        <v>31299.840000000062</v>
      </c>
      <c r="R36" s="19">
        <f t="shared" si="4"/>
        <v>5280.0000000000109</v>
      </c>
      <c r="S36" s="19">
        <f t="shared" si="5"/>
        <v>220.00000000000045</v>
      </c>
      <c r="T36" s="19">
        <f t="shared" si="6"/>
        <v>4590.6432000000095</v>
      </c>
      <c r="U36" s="19">
        <f>[7]Summary!$F30</f>
        <v>2716.8375000000024</v>
      </c>
      <c r="V36" s="52">
        <f t="shared" si="7"/>
        <v>2390.8170000000023</v>
      </c>
      <c r="X36" s="16">
        <v>27</v>
      </c>
      <c r="Y36" s="17">
        <f t="shared" si="34"/>
        <v>44739</v>
      </c>
      <c r="Z36" s="18">
        <f>VLOOKUP(Y36,'Net_Schedule &amp; Net_Actual'!$A$1:$C$2107,2,0)</f>
        <v>31296</v>
      </c>
      <c r="AA36" s="18">
        <f>VLOOKUP(Y36,'Net_Schedule &amp; Net_Actual'!$A$1:$C$2107,3,0)</f>
        <v>31298.472000000002</v>
      </c>
      <c r="AB36" s="19">
        <f>[7]Summary!$G30</f>
        <v>31299.840000000062</v>
      </c>
      <c r="AC36" s="19">
        <f t="shared" si="8"/>
        <v>5280.0000000000109</v>
      </c>
      <c r="AD36" s="19">
        <f t="shared" si="9"/>
        <v>220.00000000000045</v>
      </c>
      <c r="AE36" s="19">
        <f t="shared" si="10"/>
        <v>4590.6432000000095</v>
      </c>
      <c r="AF36" s="19">
        <f>[7]Summary!$H30</f>
        <v>5215.9200000000083</v>
      </c>
      <c r="AG36" s="52">
        <f t="shared" si="11"/>
        <v>4590.0096000000076</v>
      </c>
      <c r="AI36" s="16">
        <v>27</v>
      </c>
      <c r="AJ36" s="17">
        <f t="shared" si="35"/>
        <v>44769</v>
      </c>
      <c r="AK36" s="18">
        <f>VLOOKUP(AJ36,'Net_Schedule &amp; Net_Actual'!$A$1:$C$2107,2,0)</f>
        <v>31296</v>
      </c>
      <c r="AL36" s="18">
        <f>VLOOKUP(AJ36,'Net_Schedule &amp; Net_Actual'!$A$1:$C$2107,3,0)</f>
        <v>31113.018</v>
      </c>
      <c r="AM36" s="19">
        <f>[7]Summary!$I30</f>
        <v>31299.840000000062</v>
      </c>
      <c r="AN36" s="19">
        <f t="shared" si="12"/>
        <v>5280.0000000000109</v>
      </c>
      <c r="AO36" s="19">
        <f t="shared" si="13"/>
        <v>220.00000000000045</v>
      </c>
      <c r="AP36" s="19">
        <f t="shared" si="14"/>
        <v>4590.6432000000095</v>
      </c>
      <c r="AQ36" s="19">
        <f>[7]Summary!$J30</f>
        <v>5215.9200000000083</v>
      </c>
      <c r="AR36" s="52">
        <f t="shared" si="15"/>
        <v>4590.0096000000076</v>
      </c>
      <c r="AT36" s="16">
        <v>27</v>
      </c>
      <c r="AU36" s="17">
        <f t="shared" si="36"/>
        <v>44800</v>
      </c>
      <c r="AV36" s="18">
        <f>VLOOKUP(AU36,'Net_Schedule &amp; Net_Actual'!$A$1:$C$2107,2,0)</f>
        <v>26572.44</v>
      </c>
      <c r="AW36" s="18">
        <f>VLOOKUP(AU36,'Net_Schedule &amp; Net_Actual'!$A$1:$C$2107,3,0)</f>
        <v>26583.853999999999</v>
      </c>
      <c r="AX36" s="19">
        <f>[7]Summary!$K30</f>
        <v>31299.840000000062</v>
      </c>
      <c r="AY36" s="19">
        <f t="shared" si="16"/>
        <v>5280.0000000000109</v>
      </c>
      <c r="AZ36" s="19">
        <f t="shared" si="17"/>
        <v>220.00000000000045</v>
      </c>
      <c r="BA36" s="19">
        <f t="shared" si="18"/>
        <v>4590.6432000000095</v>
      </c>
      <c r="BB36" s="19">
        <f>[7]Summary!$L30</f>
        <v>4807.5025000000051</v>
      </c>
      <c r="BC36" s="52">
        <f t="shared" si="19"/>
        <v>4230.6022000000048</v>
      </c>
      <c r="BE36" s="16">
        <v>27</v>
      </c>
      <c r="BF36" s="17">
        <f t="shared" si="37"/>
        <v>44831</v>
      </c>
      <c r="BG36" s="18">
        <f>VLOOKUP(BF36,'Net_Schedule &amp; Net_Actual'!$A$1:$C$2107,2,0)</f>
        <v>26088</v>
      </c>
      <c r="BH36" s="18">
        <f>VLOOKUP(BF36,'Net_Schedule &amp; Net_Actual'!$A$1:$C$2107,3,0)</f>
        <v>25923.054</v>
      </c>
      <c r="BI36" s="19">
        <f>[7]Summary!$M30</f>
        <v>31299.840000000062</v>
      </c>
      <c r="BJ36" s="19">
        <f t="shared" si="20"/>
        <v>5280.0000000000109</v>
      </c>
      <c r="BK36" s="19">
        <f t="shared" si="21"/>
        <v>220.00000000000045</v>
      </c>
      <c r="BL36" s="19">
        <f t="shared" si="22"/>
        <v>4590.6432000000095</v>
      </c>
      <c r="BM36" s="19">
        <f>[7]Summary!$N30</f>
        <v>4348.079999999999</v>
      </c>
      <c r="BN36" s="52">
        <f t="shared" si="23"/>
        <v>3826.3103999999989</v>
      </c>
      <c r="BP36" s="16">
        <v>27</v>
      </c>
      <c r="BQ36" s="17">
        <f t="shared" si="38"/>
        <v>44861</v>
      </c>
      <c r="BR36" s="18">
        <f>VLOOKUP(BQ36,'Net_Schedule &amp; Net_Actual'!$A$1:$C$2107,2,0)</f>
        <v>16388.349999999999</v>
      </c>
      <c r="BS36" s="18">
        <f>VLOOKUP(BQ36,'Net_Schedule &amp; Net_Actual'!$A$1:$C$2107,3,0)</f>
        <v>16460.363000000001</v>
      </c>
      <c r="BT36" s="19">
        <f>[7]Summary!$O30</f>
        <v>31299.840000000062</v>
      </c>
      <c r="BU36" s="19">
        <f t="shared" si="24"/>
        <v>5280.0000000000109</v>
      </c>
      <c r="BV36" s="19">
        <f t="shared" si="25"/>
        <v>220.00000000000045</v>
      </c>
      <c r="BW36" s="19">
        <f t="shared" si="26"/>
        <v>4590.6432000000095</v>
      </c>
      <c r="BX36" s="19">
        <f>[7]Summary!$P30</f>
        <v>2731.3950000000023</v>
      </c>
      <c r="BY36" s="52">
        <f t="shared" si="27"/>
        <v>2403.6276000000021</v>
      </c>
      <c r="CA36" s="16">
        <v>27</v>
      </c>
      <c r="CB36" s="17">
        <f t="shared" si="39"/>
        <v>44892</v>
      </c>
      <c r="CC36" s="18">
        <f>VLOOKUP(CB36,'Net_Schedule &amp; Net_Actual'!$A$1:$C$2107,2,0)</f>
        <v>8162.65</v>
      </c>
      <c r="CD36" s="18">
        <f>VLOOKUP(CB36,'Net_Schedule &amp; Net_Actual'!$A$1:$C$2107,3,0)</f>
        <v>8211.7090000000007</v>
      </c>
      <c r="CE36" s="19">
        <f>[7]Summary!$Q30</f>
        <v>31299.840000000062</v>
      </c>
      <c r="CF36" s="19">
        <f t="shared" si="28"/>
        <v>5280.0000000000109</v>
      </c>
      <c r="CG36" s="19">
        <f t="shared" si="29"/>
        <v>220.00000000000045</v>
      </c>
      <c r="CH36" s="19">
        <f t="shared" si="30"/>
        <v>4590.6432000000095</v>
      </c>
      <c r="CI36" s="19">
        <f>[7]Summary!$R30</f>
        <v>1299.7974999999999</v>
      </c>
      <c r="CJ36" s="52">
        <f t="shared" si="31"/>
        <v>1143.8217999999999</v>
      </c>
    </row>
    <row r="37" spans="2:118" s="15" customFormat="1" ht="15.95" customHeight="1" x14ac:dyDescent="0.2">
      <c r="B37" s="16">
        <v>28</v>
      </c>
      <c r="C37" s="17">
        <f t="shared" si="32"/>
        <v>44679</v>
      </c>
      <c r="D37" s="18">
        <f>VLOOKUP(C37,'Net_Schedule &amp; Net_Actual'!$A$1:$C$2107,2,0)</f>
        <v>11920.2</v>
      </c>
      <c r="E37" s="18">
        <f>VLOOKUP(C37,'Net_Schedule &amp; Net_Actual'!$A$1:$C$2107,3,0)</f>
        <v>11992</v>
      </c>
      <c r="F37" s="19">
        <f>[7]Summary!$C31</f>
        <v>31299.840000000062</v>
      </c>
      <c r="G37" s="19">
        <f t="shared" si="0"/>
        <v>5280.0000000000109</v>
      </c>
      <c r="H37" s="19">
        <f t="shared" si="1"/>
        <v>220.00000000000045</v>
      </c>
      <c r="I37" s="19">
        <f t="shared" si="2"/>
        <v>4590.6432000000095</v>
      </c>
      <c r="J37" s="19">
        <f>[7]Summary!$D31</f>
        <v>1932.3500000000008</v>
      </c>
      <c r="K37" s="52">
        <f t="shared" si="3"/>
        <v>1700.4680000000008</v>
      </c>
      <c r="M37" s="16">
        <v>28</v>
      </c>
      <c r="N37" s="17">
        <f t="shared" si="33"/>
        <v>44709</v>
      </c>
      <c r="O37" s="18">
        <f>VLOOKUP(N37,'Net_Schedule &amp; Net_Actual'!$A$1:$C$2107,2,0)</f>
        <v>13546.308000000001</v>
      </c>
      <c r="P37" s="18">
        <f>VLOOKUP(N37,'Net_Schedule &amp; Net_Actual'!$A$1:$C$2107,3,0)</f>
        <v>13491.636</v>
      </c>
      <c r="Q37" s="19">
        <f>[7]Summary!$E31</f>
        <v>31299.840000000062</v>
      </c>
      <c r="R37" s="19">
        <f t="shared" si="4"/>
        <v>5280.0000000000109</v>
      </c>
      <c r="S37" s="19">
        <f t="shared" si="5"/>
        <v>220.00000000000045</v>
      </c>
      <c r="T37" s="19">
        <f t="shared" si="6"/>
        <v>4590.6432000000095</v>
      </c>
      <c r="U37" s="19">
        <f>[7]Summary!$F31</f>
        <v>2259.6200000000017</v>
      </c>
      <c r="V37" s="52">
        <f t="shared" si="7"/>
        <v>1988.4656000000016</v>
      </c>
      <c r="X37" s="16">
        <v>28</v>
      </c>
      <c r="Y37" s="17">
        <f t="shared" si="34"/>
        <v>44740</v>
      </c>
      <c r="Z37" s="18">
        <f>VLOOKUP(Y37,'Net_Schedule &amp; Net_Actual'!$A$1:$C$2107,2,0)</f>
        <v>31296</v>
      </c>
      <c r="AA37" s="18">
        <f>VLOOKUP(Y37,'Net_Schedule &amp; Net_Actual'!$A$1:$C$2107,3,0)</f>
        <v>31090.036</v>
      </c>
      <c r="AB37" s="19">
        <f>[7]Summary!$G31</f>
        <v>31299.840000000062</v>
      </c>
      <c r="AC37" s="19">
        <f t="shared" si="8"/>
        <v>5280.0000000000109</v>
      </c>
      <c r="AD37" s="19">
        <f t="shared" si="9"/>
        <v>220.00000000000045</v>
      </c>
      <c r="AE37" s="19">
        <f t="shared" si="10"/>
        <v>4590.6432000000095</v>
      </c>
      <c r="AF37" s="19">
        <f>[7]Summary!$H31</f>
        <v>5215.9200000000083</v>
      </c>
      <c r="AG37" s="52">
        <f t="shared" si="11"/>
        <v>4590.0096000000076</v>
      </c>
      <c r="AI37" s="16">
        <v>28</v>
      </c>
      <c r="AJ37" s="17">
        <f t="shared" si="35"/>
        <v>44770</v>
      </c>
      <c r="AK37" s="18">
        <f>VLOOKUP(AJ37,'Net_Schedule &amp; Net_Actual'!$A$1:$C$2107,2,0)</f>
        <v>31296</v>
      </c>
      <c r="AL37" s="18">
        <f>VLOOKUP(AJ37,'Net_Schedule &amp; Net_Actual'!$A$1:$C$2107,3,0)</f>
        <v>31176.871999999999</v>
      </c>
      <c r="AM37" s="19">
        <f>[7]Summary!$I31</f>
        <v>31299.840000000062</v>
      </c>
      <c r="AN37" s="19">
        <f t="shared" si="12"/>
        <v>5280.0000000000109</v>
      </c>
      <c r="AO37" s="19">
        <f t="shared" si="13"/>
        <v>220.00000000000045</v>
      </c>
      <c r="AP37" s="19">
        <f t="shared" si="14"/>
        <v>4590.6432000000095</v>
      </c>
      <c r="AQ37" s="19">
        <f>[7]Summary!$J31</f>
        <v>5215.9200000000083</v>
      </c>
      <c r="AR37" s="52">
        <f t="shared" si="15"/>
        <v>4590.0096000000076</v>
      </c>
      <c r="AT37" s="16">
        <v>28</v>
      </c>
      <c r="AU37" s="17">
        <f t="shared" si="36"/>
        <v>44801</v>
      </c>
      <c r="AV37" s="18">
        <f>VLOOKUP(AU37,'Net_Schedule &amp; Net_Actual'!$A$1:$C$2107,2,0)</f>
        <v>10513.35</v>
      </c>
      <c r="AW37" s="18">
        <f>VLOOKUP(AU37,'Net_Schedule &amp; Net_Actual'!$A$1:$C$2107,3,0)</f>
        <v>10580.218000000001</v>
      </c>
      <c r="AX37" s="19">
        <f>[7]Summary!$K31</f>
        <v>31299.840000000062</v>
      </c>
      <c r="AY37" s="19">
        <f t="shared" si="16"/>
        <v>5280.0000000000109</v>
      </c>
      <c r="AZ37" s="19">
        <f t="shared" si="17"/>
        <v>220.00000000000045</v>
      </c>
      <c r="BA37" s="19">
        <f t="shared" si="18"/>
        <v>4590.6432000000095</v>
      </c>
      <c r="BB37" s="19">
        <f>[7]Summary!$L31</f>
        <v>1752.2024999999996</v>
      </c>
      <c r="BC37" s="52">
        <f t="shared" si="19"/>
        <v>1541.9381999999996</v>
      </c>
      <c r="BE37" s="16">
        <v>28</v>
      </c>
      <c r="BF37" s="17">
        <f t="shared" si="37"/>
        <v>44832</v>
      </c>
      <c r="BG37" s="18">
        <f>VLOOKUP(BF37,'Net_Schedule &amp; Net_Actual'!$A$1:$C$2107,2,0)</f>
        <v>26088</v>
      </c>
      <c r="BH37" s="18">
        <f>VLOOKUP(BF37,'Net_Schedule &amp; Net_Actual'!$A$1:$C$2107,3,0)</f>
        <v>25920.871999999999</v>
      </c>
      <c r="BI37" s="19">
        <f>[7]Summary!$M31</f>
        <v>31299.840000000062</v>
      </c>
      <c r="BJ37" s="19">
        <f t="shared" si="20"/>
        <v>5280.0000000000109</v>
      </c>
      <c r="BK37" s="19">
        <f t="shared" si="21"/>
        <v>220.00000000000045</v>
      </c>
      <c r="BL37" s="19">
        <f t="shared" si="22"/>
        <v>4590.6432000000095</v>
      </c>
      <c r="BM37" s="19">
        <f>[7]Summary!$N31</f>
        <v>4348.079999999999</v>
      </c>
      <c r="BN37" s="52">
        <f t="shared" si="23"/>
        <v>3826.3103999999989</v>
      </c>
      <c r="BP37" s="16">
        <v>28</v>
      </c>
      <c r="BQ37" s="17">
        <f t="shared" si="38"/>
        <v>44862</v>
      </c>
      <c r="BR37" s="18">
        <f>VLOOKUP(BQ37,'Net_Schedule &amp; Net_Actual'!$A$1:$C$2107,2,0)</f>
        <v>16407.648000000001</v>
      </c>
      <c r="BS37" s="18">
        <f>VLOOKUP(BQ37,'Net_Schedule &amp; Net_Actual'!$A$1:$C$2107,3,0)</f>
        <v>16351.709000000001</v>
      </c>
      <c r="BT37" s="19">
        <f>[7]Summary!$O31</f>
        <v>31299.840000000062</v>
      </c>
      <c r="BU37" s="19">
        <f t="shared" si="24"/>
        <v>5280.0000000000109</v>
      </c>
      <c r="BV37" s="19">
        <f t="shared" si="25"/>
        <v>220.00000000000045</v>
      </c>
      <c r="BW37" s="19">
        <f t="shared" si="26"/>
        <v>4590.6432000000095</v>
      </c>
      <c r="BX37" s="19">
        <f>[7]Summary!$P31</f>
        <v>2734.5950000000021</v>
      </c>
      <c r="BY37" s="52">
        <f t="shared" si="27"/>
        <v>2406.4436000000019</v>
      </c>
      <c r="CA37" s="16">
        <v>28</v>
      </c>
      <c r="CB37" s="17">
        <f t="shared" si="39"/>
        <v>44893</v>
      </c>
      <c r="CC37" s="18">
        <f>VLOOKUP(CB37,'Net_Schedule &amp; Net_Actual'!$A$1:$C$2107,2,0)</f>
        <v>8116.05</v>
      </c>
      <c r="CD37" s="18">
        <f>VLOOKUP(CB37,'Net_Schedule &amp; Net_Actual'!$A$1:$C$2107,3,0)</f>
        <v>8156.3639999999996</v>
      </c>
      <c r="CE37" s="19">
        <f>[7]Summary!$Q31</f>
        <v>31299.840000000062</v>
      </c>
      <c r="CF37" s="19">
        <f t="shared" si="28"/>
        <v>5280.0000000000109</v>
      </c>
      <c r="CG37" s="19">
        <f t="shared" si="29"/>
        <v>220.00000000000045</v>
      </c>
      <c r="CH37" s="19">
        <f t="shared" si="30"/>
        <v>4590.6432000000095</v>
      </c>
      <c r="CI37" s="19">
        <f>[7]Summary!$R31</f>
        <v>1315.7724999999998</v>
      </c>
      <c r="CJ37" s="52">
        <f t="shared" si="31"/>
        <v>1157.8797999999999</v>
      </c>
    </row>
    <row r="38" spans="2:118" s="15" customFormat="1" ht="15.95" customHeight="1" x14ac:dyDescent="0.2">
      <c r="B38" s="16">
        <v>29</v>
      </c>
      <c r="C38" s="17">
        <f t="shared" si="32"/>
        <v>44680</v>
      </c>
      <c r="D38" s="18">
        <f>VLOOKUP(C38,'Net_Schedule &amp; Net_Actual'!$A$1:$C$2107,2,0)</f>
        <v>12272.45</v>
      </c>
      <c r="E38" s="18">
        <f>VLOOKUP(C38,'Net_Schedule &amp; Net_Actual'!$A$1:$C$2107,3,0)</f>
        <v>12305.891</v>
      </c>
      <c r="F38" s="19">
        <f>[7]Summary!$C32</f>
        <v>31299.840000000062</v>
      </c>
      <c r="G38" s="19">
        <f t="shared" si="0"/>
        <v>5280.0000000000109</v>
      </c>
      <c r="H38" s="19">
        <f t="shared" si="1"/>
        <v>220.00000000000045</v>
      </c>
      <c r="I38" s="19">
        <f t="shared" si="2"/>
        <v>4590.6432000000095</v>
      </c>
      <c r="J38" s="19">
        <f>[7]Summary!$D32</f>
        <v>1963.8074999999999</v>
      </c>
      <c r="K38" s="52">
        <f t="shared" si="3"/>
        <v>1728.1505999999999</v>
      </c>
      <c r="M38" s="16">
        <v>29</v>
      </c>
      <c r="N38" s="17">
        <f t="shared" si="33"/>
        <v>44710</v>
      </c>
      <c r="O38" s="18">
        <f>VLOOKUP(N38,'Net_Schedule &amp; Net_Actual'!$A$1:$C$2107,2,0)</f>
        <v>13029.5</v>
      </c>
      <c r="P38" s="18">
        <f>VLOOKUP(N38,'Net_Schedule &amp; Net_Actual'!$A$1:$C$2107,3,0)</f>
        <v>12981.964</v>
      </c>
      <c r="Q38" s="19">
        <f>[7]Summary!$E32</f>
        <v>31299.840000000062</v>
      </c>
      <c r="R38" s="19">
        <f t="shared" si="4"/>
        <v>5280.0000000000109</v>
      </c>
      <c r="S38" s="19">
        <f t="shared" si="5"/>
        <v>220.00000000000045</v>
      </c>
      <c r="T38" s="19">
        <f t="shared" si="6"/>
        <v>4590.6432000000095</v>
      </c>
      <c r="U38" s="19">
        <f>[7]Summary!$F32</f>
        <v>2171.572500000002</v>
      </c>
      <c r="V38" s="52">
        <f t="shared" si="7"/>
        <v>1910.9838000000018</v>
      </c>
      <c r="X38" s="16">
        <v>29</v>
      </c>
      <c r="Y38" s="17">
        <f t="shared" si="34"/>
        <v>44741</v>
      </c>
      <c r="Z38" s="18">
        <f>VLOOKUP(Y38,'Net_Schedule &amp; Net_Actual'!$A$1:$C$2107,2,0)</f>
        <v>31296</v>
      </c>
      <c r="AA38" s="18">
        <f>VLOOKUP(Y38,'Net_Schedule &amp; Net_Actual'!$A$1:$C$2107,3,0)</f>
        <v>31005.091</v>
      </c>
      <c r="AB38" s="19">
        <f>[7]Summary!$G32</f>
        <v>31299.840000000062</v>
      </c>
      <c r="AC38" s="19">
        <f t="shared" si="8"/>
        <v>5280.0000000000109</v>
      </c>
      <c r="AD38" s="19">
        <f t="shared" si="9"/>
        <v>220.00000000000045</v>
      </c>
      <c r="AE38" s="19">
        <f t="shared" si="10"/>
        <v>4590.6432000000095</v>
      </c>
      <c r="AF38" s="19">
        <f>[7]Summary!$H32</f>
        <v>5215.9200000000083</v>
      </c>
      <c r="AG38" s="52">
        <f t="shared" si="11"/>
        <v>4590.0096000000076</v>
      </c>
      <c r="AI38" s="16">
        <v>29</v>
      </c>
      <c r="AJ38" s="17">
        <f t="shared" si="35"/>
        <v>44771</v>
      </c>
      <c r="AK38" s="18">
        <f>VLOOKUP(AJ38,'Net_Schedule &amp; Net_Actual'!$A$1:$C$2107,2,0)</f>
        <v>31296</v>
      </c>
      <c r="AL38" s="18">
        <f>VLOOKUP(AJ38,'Net_Schedule &amp; Net_Actual'!$A$1:$C$2107,3,0)</f>
        <v>31091.345000000001</v>
      </c>
      <c r="AM38" s="19">
        <f>[7]Summary!$I32</f>
        <v>31299.840000000062</v>
      </c>
      <c r="AN38" s="19">
        <f t="shared" si="12"/>
        <v>5280.0000000000109</v>
      </c>
      <c r="AO38" s="19">
        <f t="shared" si="13"/>
        <v>220.00000000000045</v>
      </c>
      <c r="AP38" s="19">
        <f t="shared" si="14"/>
        <v>4590.6432000000095</v>
      </c>
      <c r="AQ38" s="19">
        <f>[7]Summary!$J32</f>
        <v>5215.9200000000083</v>
      </c>
      <c r="AR38" s="52">
        <f t="shared" si="15"/>
        <v>4590.0096000000076</v>
      </c>
      <c r="AT38" s="16">
        <v>29</v>
      </c>
      <c r="AU38" s="17">
        <f t="shared" si="36"/>
        <v>44802</v>
      </c>
      <c r="AV38" s="18">
        <f>VLOOKUP(AU38,'Net_Schedule &amp; Net_Actual'!$A$1:$C$2107,2,0)</f>
        <v>31296</v>
      </c>
      <c r="AW38" s="18">
        <f>VLOOKUP(AU38,'Net_Schedule &amp; Net_Actual'!$A$1:$C$2107,3,0)</f>
        <v>31300.581999999999</v>
      </c>
      <c r="AX38" s="19">
        <f>[7]Summary!$K32</f>
        <v>31299.840000000062</v>
      </c>
      <c r="AY38" s="19">
        <f t="shared" si="16"/>
        <v>5280.0000000000109</v>
      </c>
      <c r="AZ38" s="19">
        <f t="shared" si="17"/>
        <v>220.00000000000045</v>
      </c>
      <c r="BA38" s="19">
        <f t="shared" si="18"/>
        <v>4590.6432000000095</v>
      </c>
      <c r="BB38" s="19">
        <f>[7]Summary!$L32</f>
        <v>4582.4100000000053</v>
      </c>
      <c r="BC38" s="52">
        <f t="shared" si="19"/>
        <v>4032.5208000000048</v>
      </c>
      <c r="BE38" s="16">
        <v>29</v>
      </c>
      <c r="BF38" s="17">
        <f t="shared" si="37"/>
        <v>44833</v>
      </c>
      <c r="BG38" s="18">
        <f>VLOOKUP(BF38,'Net_Schedule &amp; Net_Actual'!$A$1:$C$2107,2,0)</f>
        <v>26088</v>
      </c>
      <c r="BH38" s="18">
        <f>VLOOKUP(BF38,'Net_Schedule &amp; Net_Actual'!$A$1:$C$2107,3,0)</f>
        <v>25972.291000000001</v>
      </c>
      <c r="BI38" s="19">
        <f>[7]Summary!$M32</f>
        <v>31299.840000000062</v>
      </c>
      <c r="BJ38" s="19">
        <f t="shared" si="20"/>
        <v>5280.0000000000109</v>
      </c>
      <c r="BK38" s="19">
        <f t="shared" si="21"/>
        <v>220.00000000000045</v>
      </c>
      <c r="BL38" s="19">
        <f t="shared" si="22"/>
        <v>4590.6432000000095</v>
      </c>
      <c r="BM38" s="19">
        <f>[7]Summary!$N32</f>
        <v>4348.079999999999</v>
      </c>
      <c r="BN38" s="52">
        <f t="shared" si="23"/>
        <v>3826.3103999999989</v>
      </c>
      <c r="BP38" s="16">
        <v>29</v>
      </c>
      <c r="BQ38" s="17">
        <f t="shared" si="38"/>
        <v>44863</v>
      </c>
      <c r="BR38" s="18">
        <f>VLOOKUP(BQ38,'Net_Schedule &amp; Net_Actual'!$A$1:$C$2107,2,0)</f>
        <v>14827.475</v>
      </c>
      <c r="BS38" s="18">
        <f>VLOOKUP(BQ38,'Net_Schedule &amp; Net_Actual'!$A$1:$C$2107,3,0)</f>
        <v>14771.709000000001</v>
      </c>
      <c r="BT38" s="19">
        <f>[7]Summary!$O32</f>
        <v>31299.840000000062</v>
      </c>
      <c r="BU38" s="19">
        <f t="shared" si="24"/>
        <v>5280.0000000000109</v>
      </c>
      <c r="BV38" s="19">
        <f t="shared" si="25"/>
        <v>220.00000000000045</v>
      </c>
      <c r="BW38" s="19">
        <f t="shared" si="26"/>
        <v>4590.6432000000095</v>
      </c>
      <c r="BX38" s="19">
        <f>[7]Summary!$P32</f>
        <v>2490.3125000000014</v>
      </c>
      <c r="BY38" s="52">
        <f t="shared" si="27"/>
        <v>2191.4750000000013</v>
      </c>
      <c r="CA38" s="16">
        <v>29</v>
      </c>
      <c r="CB38" s="17">
        <f t="shared" si="39"/>
        <v>44894</v>
      </c>
      <c r="CC38" s="18">
        <f>VLOOKUP(CB38,'Net_Schedule &amp; Net_Actual'!$A$1:$C$2107,2,0)</f>
        <v>7821.75</v>
      </c>
      <c r="CD38" s="18">
        <f>VLOOKUP(CB38,'Net_Schedule &amp; Net_Actual'!$A$1:$C$2107,3,0)</f>
        <v>7850.5450000000001</v>
      </c>
      <c r="CE38" s="19">
        <f>[7]Summary!$Q32</f>
        <v>31299.840000000062</v>
      </c>
      <c r="CF38" s="19">
        <f t="shared" si="28"/>
        <v>5280.0000000000109</v>
      </c>
      <c r="CG38" s="19">
        <f t="shared" si="29"/>
        <v>220.00000000000045</v>
      </c>
      <c r="CH38" s="19">
        <f t="shared" si="30"/>
        <v>4590.6432000000095</v>
      </c>
      <c r="CI38" s="19">
        <f>[7]Summary!$R32</f>
        <v>1303.6199999999997</v>
      </c>
      <c r="CJ38" s="52">
        <f t="shared" si="31"/>
        <v>1147.1855999999998</v>
      </c>
    </row>
    <row r="39" spans="2:118" s="15" customFormat="1" ht="15.95" customHeight="1" x14ac:dyDescent="0.2">
      <c r="B39" s="16">
        <v>30</v>
      </c>
      <c r="C39" s="17">
        <f t="shared" si="32"/>
        <v>44681</v>
      </c>
      <c r="D39" s="18">
        <f>VLOOKUP(C39,'Net_Schedule &amp; Net_Actual'!$A$1:$C$2107,2,0)</f>
        <v>13746.2</v>
      </c>
      <c r="E39" s="18">
        <f>VLOOKUP(C39,'Net_Schedule &amp; Net_Actual'!$A$1:$C$2107,3,0)</f>
        <v>13706.326999999999</v>
      </c>
      <c r="F39" s="19">
        <f>[7]Summary!$C33</f>
        <v>31299.840000000062</v>
      </c>
      <c r="G39" s="19">
        <f t="shared" si="0"/>
        <v>5280.0000000000109</v>
      </c>
      <c r="H39" s="19">
        <f t="shared" si="1"/>
        <v>220.00000000000045</v>
      </c>
      <c r="I39" s="19">
        <f t="shared" si="2"/>
        <v>4590.6432000000095</v>
      </c>
      <c r="J39" s="19">
        <f>[7]Summary!$D33</f>
        <v>2291.0825000000009</v>
      </c>
      <c r="K39" s="52">
        <f t="shared" si="3"/>
        <v>2016.1526000000008</v>
      </c>
      <c r="M39" s="16">
        <v>30</v>
      </c>
      <c r="N39" s="17">
        <f t="shared" si="33"/>
        <v>44711</v>
      </c>
      <c r="O39" s="18">
        <f>VLOOKUP(N39,'Net_Schedule &amp; Net_Actual'!$A$1:$C$2107,2,0)</f>
        <v>12447.5</v>
      </c>
      <c r="P39" s="18">
        <f>VLOOKUP(N39,'Net_Schedule &amp; Net_Actual'!$A$1:$C$2107,3,0)</f>
        <v>12493.527</v>
      </c>
      <c r="Q39" s="19">
        <f>[7]Summary!$E33</f>
        <v>31299.840000000062</v>
      </c>
      <c r="R39" s="19">
        <f t="shared" si="4"/>
        <v>5280.0000000000109</v>
      </c>
      <c r="S39" s="19">
        <f t="shared" si="5"/>
        <v>220.00000000000045</v>
      </c>
      <c r="T39" s="19">
        <f t="shared" si="6"/>
        <v>4590.6432000000095</v>
      </c>
      <c r="U39" s="19">
        <f>[7]Summary!$F33</f>
        <v>1987.5625000000018</v>
      </c>
      <c r="V39" s="52">
        <f t="shared" si="7"/>
        <v>1749.0550000000017</v>
      </c>
      <c r="X39" s="16">
        <v>30</v>
      </c>
      <c r="Y39" s="17">
        <f t="shared" si="34"/>
        <v>44742</v>
      </c>
      <c r="Z39" s="18">
        <f>VLOOKUP(Y39,'Net_Schedule &amp; Net_Actual'!$A$1:$C$2107,2,0)</f>
        <v>31295.523000000001</v>
      </c>
      <c r="AA39" s="18">
        <f>VLOOKUP(Y39,'Net_Schedule &amp; Net_Actual'!$A$1:$C$2107,3,0)</f>
        <v>30957.091</v>
      </c>
      <c r="AB39" s="19">
        <f>[7]Summary!$G33</f>
        <v>31299.840000000062</v>
      </c>
      <c r="AC39" s="19">
        <f t="shared" si="8"/>
        <v>5280.0000000000109</v>
      </c>
      <c r="AD39" s="19">
        <f t="shared" si="9"/>
        <v>220.00000000000045</v>
      </c>
      <c r="AE39" s="19">
        <f t="shared" si="10"/>
        <v>4590.6432000000095</v>
      </c>
      <c r="AF39" s="19">
        <f>[7]Summary!$H33</f>
        <v>5215.9200000000083</v>
      </c>
      <c r="AG39" s="52">
        <f t="shared" si="11"/>
        <v>4590.0096000000076</v>
      </c>
      <c r="AI39" s="16">
        <v>30</v>
      </c>
      <c r="AJ39" s="17">
        <f t="shared" si="35"/>
        <v>44772</v>
      </c>
      <c r="AK39" s="18">
        <f>VLOOKUP(AJ39,'Net_Schedule &amp; Net_Actual'!$A$1:$C$2107,2,0)</f>
        <v>31296</v>
      </c>
      <c r="AL39" s="18">
        <f>VLOOKUP(AJ39,'Net_Schedule &amp; Net_Actual'!$A$1:$C$2107,3,0)</f>
        <v>30924.072</v>
      </c>
      <c r="AM39" s="19">
        <f>[7]Summary!$I33</f>
        <v>31299.840000000062</v>
      </c>
      <c r="AN39" s="19">
        <f t="shared" si="12"/>
        <v>5280.0000000000109</v>
      </c>
      <c r="AO39" s="19">
        <f t="shared" si="13"/>
        <v>220.00000000000045</v>
      </c>
      <c r="AP39" s="19">
        <f t="shared" si="14"/>
        <v>4590.6432000000095</v>
      </c>
      <c r="AQ39" s="19">
        <f>[7]Summary!$J33</f>
        <v>5215.9200000000083</v>
      </c>
      <c r="AR39" s="52">
        <f t="shared" si="15"/>
        <v>4590.0096000000076</v>
      </c>
      <c r="AT39" s="16">
        <v>30</v>
      </c>
      <c r="AU39" s="17">
        <f t="shared" si="36"/>
        <v>44803</v>
      </c>
      <c r="AV39" s="18">
        <f>VLOOKUP(AU39,'Net_Schedule &amp; Net_Actual'!$A$1:$C$2107,2,0)</f>
        <v>31296</v>
      </c>
      <c r="AW39" s="18">
        <f>VLOOKUP(AU39,'Net_Schedule &amp; Net_Actual'!$A$1:$C$2107,3,0)</f>
        <v>31191.418000000001</v>
      </c>
      <c r="AX39" s="19">
        <f>[7]Summary!$K33</f>
        <v>31299.840000000062</v>
      </c>
      <c r="AY39" s="19">
        <f t="shared" si="16"/>
        <v>5280.0000000000109</v>
      </c>
      <c r="AZ39" s="19">
        <f t="shared" si="17"/>
        <v>220.00000000000045</v>
      </c>
      <c r="BA39" s="19">
        <f t="shared" si="18"/>
        <v>4590.6432000000095</v>
      </c>
      <c r="BB39" s="19">
        <f>[7]Summary!$L33</f>
        <v>5215.9200000000083</v>
      </c>
      <c r="BC39" s="52">
        <f t="shared" si="19"/>
        <v>4590.0096000000076</v>
      </c>
      <c r="BE39" s="16">
        <v>30</v>
      </c>
      <c r="BF39" s="17">
        <f t="shared" si="37"/>
        <v>44834</v>
      </c>
      <c r="BG39" s="18">
        <f>VLOOKUP(BF39,'Net_Schedule &amp; Net_Actual'!$A$1:$C$2107,2,0)</f>
        <v>26088</v>
      </c>
      <c r="BH39" s="18">
        <f>VLOOKUP(BF39,'Net_Schedule &amp; Net_Actual'!$A$1:$C$2107,3,0)</f>
        <v>25905.091</v>
      </c>
      <c r="BI39" s="19">
        <f>[7]Summary!$M33</f>
        <v>31299.840000000062</v>
      </c>
      <c r="BJ39" s="19">
        <f t="shared" si="20"/>
        <v>5280.0000000000109</v>
      </c>
      <c r="BK39" s="19">
        <f t="shared" si="21"/>
        <v>220.00000000000045</v>
      </c>
      <c r="BL39" s="19">
        <f t="shared" si="22"/>
        <v>4590.6432000000095</v>
      </c>
      <c r="BM39" s="19">
        <f>[7]Summary!$N33</f>
        <v>4348.079999999999</v>
      </c>
      <c r="BN39" s="52">
        <f t="shared" si="23"/>
        <v>3826.3103999999989</v>
      </c>
      <c r="BP39" s="16">
        <v>30</v>
      </c>
      <c r="BQ39" s="17">
        <f t="shared" si="38"/>
        <v>44864</v>
      </c>
      <c r="BR39" s="18">
        <f>VLOOKUP(BQ39,'Net_Schedule &amp; Net_Actual'!$A$1:$C$2107,2,0)</f>
        <v>13504.15</v>
      </c>
      <c r="BS39" s="18">
        <f>VLOOKUP(BQ39,'Net_Schedule &amp; Net_Actual'!$A$1:$C$2107,3,0)</f>
        <v>13513.308999999999</v>
      </c>
      <c r="BT39" s="19">
        <f>[7]Summary!$O33</f>
        <v>31299.840000000062</v>
      </c>
      <c r="BU39" s="19">
        <f t="shared" si="24"/>
        <v>5280.0000000000109</v>
      </c>
      <c r="BV39" s="19">
        <f t="shared" si="25"/>
        <v>220.00000000000045</v>
      </c>
      <c r="BW39" s="19">
        <f t="shared" si="26"/>
        <v>4590.6432000000095</v>
      </c>
      <c r="BX39" s="19">
        <f>[7]Summary!$P33</f>
        <v>2250.7100000000005</v>
      </c>
      <c r="BY39" s="52">
        <f t="shared" si="27"/>
        <v>1980.6248000000005</v>
      </c>
      <c r="CA39" s="16">
        <v>30</v>
      </c>
      <c r="CB39" s="17">
        <f t="shared" si="39"/>
        <v>44895</v>
      </c>
      <c r="CC39" s="18">
        <f>VLOOKUP(CB39,'Net_Schedule &amp; Net_Actual'!$A$1:$C$2107,2,0)</f>
        <v>7743.15</v>
      </c>
      <c r="CD39" s="18">
        <f>VLOOKUP(CB39,'Net_Schedule &amp; Net_Actual'!$A$1:$C$2107,3,0)</f>
        <v>7807.491</v>
      </c>
      <c r="CE39" s="19">
        <f>[7]Summary!$Q33</f>
        <v>31299.840000000062</v>
      </c>
      <c r="CF39" s="19">
        <f t="shared" si="28"/>
        <v>5280.0000000000109</v>
      </c>
      <c r="CG39" s="19">
        <f t="shared" si="29"/>
        <v>220.00000000000045</v>
      </c>
      <c r="CH39" s="19">
        <f t="shared" si="30"/>
        <v>4590.6432000000095</v>
      </c>
      <c r="CI39" s="19">
        <f>[7]Summary!$R33</f>
        <v>1290.5350000000001</v>
      </c>
      <c r="CJ39" s="52">
        <f t="shared" si="31"/>
        <v>1135.6708000000001</v>
      </c>
    </row>
    <row r="40" spans="2:118" s="15" customFormat="1" ht="15.95" customHeight="1" x14ac:dyDescent="0.2">
      <c r="B40" s="16"/>
      <c r="C40" s="17"/>
      <c r="D40" s="18"/>
      <c r="E40" s="18"/>
      <c r="F40" s="19"/>
      <c r="G40" s="19">
        <f t="shared" si="0"/>
        <v>0</v>
      </c>
      <c r="H40" s="19">
        <f t="shared" si="1"/>
        <v>0</v>
      </c>
      <c r="I40" s="19">
        <f t="shared" si="2"/>
        <v>0</v>
      </c>
      <c r="J40" s="19"/>
      <c r="K40" s="52">
        <f t="shared" si="3"/>
        <v>0</v>
      </c>
      <c r="M40" s="16">
        <v>31</v>
      </c>
      <c r="N40" s="17">
        <f t="shared" si="33"/>
        <v>44712</v>
      </c>
      <c r="O40" s="18">
        <f>VLOOKUP(N40,'Net_Schedule &amp; Net_Actual'!$A$1:$C$2107,2,0)</f>
        <v>18922.474999999999</v>
      </c>
      <c r="P40" s="18">
        <f>VLOOKUP(N40,'Net_Schedule &amp; Net_Actual'!$A$1:$C$2107,3,0)</f>
        <v>19038.109</v>
      </c>
      <c r="Q40" s="19">
        <f>[7]Summary!$E34</f>
        <v>31299.840000000062</v>
      </c>
      <c r="R40" s="19">
        <f t="shared" si="4"/>
        <v>5280.0000000000109</v>
      </c>
      <c r="S40" s="19">
        <f t="shared" si="5"/>
        <v>220.00000000000045</v>
      </c>
      <c r="T40" s="19">
        <f t="shared" si="6"/>
        <v>4590.6432000000095</v>
      </c>
      <c r="U40" s="19">
        <f>[7]Summary!$F34</f>
        <v>2324.4800000000018</v>
      </c>
      <c r="V40" s="52">
        <f t="shared" si="7"/>
        <v>2045.5424000000016</v>
      </c>
      <c r="X40" s="16"/>
      <c r="Y40" s="17"/>
      <c r="Z40" s="18"/>
      <c r="AA40" s="18"/>
      <c r="AB40" s="19"/>
      <c r="AC40" s="19">
        <f t="shared" si="8"/>
        <v>0</v>
      </c>
      <c r="AD40" s="19">
        <f t="shared" si="9"/>
        <v>0</v>
      </c>
      <c r="AE40" s="19">
        <f t="shared" si="10"/>
        <v>0</v>
      </c>
      <c r="AF40" s="19"/>
      <c r="AG40" s="52">
        <f t="shared" si="11"/>
        <v>0</v>
      </c>
      <c r="AI40" s="16">
        <v>31</v>
      </c>
      <c r="AJ40" s="17">
        <f t="shared" si="35"/>
        <v>44773</v>
      </c>
      <c r="AK40" s="18">
        <f>VLOOKUP(AJ40,'Net_Schedule &amp; Net_Actual'!$A$1:$C$2107,2,0)</f>
        <v>30210.5</v>
      </c>
      <c r="AL40" s="18">
        <f>VLOOKUP(AJ40,'Net_Schedule &amp; Net_Actual'!$A$1:$C$2107,3,0)</f>
        <v>29820.726999999999</v>
      </c>
      <c r="AM40" s="19">
        <f>[7]Summary!$I34</f>
        <v>31299.840000000062</v>
      </c>
      <c r="AN40" s="19">
        <f t="shared" si="12"/>
        <v>5280.0000000000109</v>
      </c>
      <c r="AO40" s="19">
        <f t="shared" si="13"/>
        <v>220.00000000000045</v>
      </c>
      <c r="AP40" s="19">
        <f t="shared" si="14"/>
        <v>4590.6432000000095</v>
      </c>
      <c r="AQ40" s="19">
        <f>[7]Summary!$J34</f>
        <v>5035.0700000000061</v>
      </c>
      <c r="AR40" s="52">
        <f t="shared" si="15"/>
        <v>4430.8616000000056</v>
      </c>
      <c r="AT40" s="16">
        <v>31</v>
      </c>
      <c r="AU40" s="17">
        <f t="shared" si="36"/>
        <v>44804</v>
      </c>
      <c r="AV40" s="18">
        <f>VLOOKUP(AU40,'Net_Schedule &amp; Net_Actual'!$A$1:$C$2107,2,0)</f>
        <v>31294.28</v>
      </c>
      <c r="AW40" s="18">
        <f>VLOOKUP(AU40,'Net_Schedule &amp; Net_Actual'!$A$1:$C$2107,3,0)</f>
        <v>31173.163</v>
      </c>
      <c r="AX40" s="19">
        <f>[7]Summary!$K34</f>
        <v>31299.840000000062</v>
      </c>
      <c r="AY40" s="19">
        <f t="shared" si="16"/>
        <v>5280.0000000000109</v>
      </c>
      <c r="AZ40" s="19">
        <f t="shared" si="17"/>
        <v>220.00000000000045</v>
      </c>
      <c r="BA40" s="19">
        <f t="shared" si="18"/>
        <v>4590.6432000000095</v>
      </c>
      <c r="BB40" s="19">
        <f>[7]Summary!$L34</f>
        <v>5215.9200000000083</v>
      </c>
      <c r="BC40" s="52">
        <f t="shared" si="19"/>
        <v>4590.0096000000076</v>
      </c>
      <c r="BE40" s="16"/>
      <c r="BF40" s="17"/>
      <c r="BG40" s="18"/>
      <c r="BH40" s="18"/>
      <c r="BI40" s="19">
        <f>[7]Summary!$M34</f>
        <v>0</v>
      </c>
      <c r="BJ40" s="19">
        <f t="shared" si="20"/>
        <v>0</v>
      </c>
      <c r="BK40" s="19">
        <f t="shared" si="21"/>
        <v>0</v>
      </c>
      <c r="BL40" s="19">
        <f t="shared" si="22"/>
        <v>0</v>
      </c>
      <c r="BM40" s="19">
        <f>[7]Summary!$N34</f>
        <v>0</v>
      </c>
      <c r="BN40" s="52">
        <f t="shared" si="23"/>
        <v>0</v>
      </c>
      <c r="BP40" s="16">
        <v>31</v>
      </c>
      <c r="BQ40" s="17">
        <f t="shared" si="38"/>
        <v>44865</v>
      </c>
      <c r="BR40" s="18">
        <f>VLOOKUP(BQ40,'Net_Schedule &amp; Net_Actual'!$A$1:$C$2107,2,0)</f>
        <v>13910.055</v>
      </c>
      <c r="BS40" s="18">
        <f>VLOOKUP(BQ40,'Net_Schedule &amp; Net_Actual'!$A$1:$C$2107,3,0)</f>
        <v>13826.473</v>
      </c>
      <c r="BT40" s="19">
        <f>[7]Summary!$O34</f>
        <v>31299.840000000062</v>
      </c>
      <c r="BU40" s="19">
        <f t="shared" si="24"/>
        <v>5280.0000000000109</v>
      </c>
      <c r="BV40" s="19">
        <f t="shared" si="25"/>
        <v>220.00000000000045</v>
      </c>
      <c r="BW40" s="19">
        <f t="shared" si="26"/>
        <v>4590.6432000000095</v>
      </c>
      <c r="BX40" s="19">
        <f>[7]Summary!$P34</f>
        <v>2323.1775000000021</v>
      </c>
      <c r="BY40" s="52">
        <f t="shared" si="27"/>
        <v>2044.3962000000017</v>
      </c>
      <c r="CA40" s="16"/>
      <c r="CB40" s="17"/>
      <c r="CC40" s="18"/>
      <c r="CD40" s="18"/>
      <c r="CE40" s="19">
        <f>[7]Summary!$Q34</f>
        <v>0</v>
      </c>
      <c r="CF40" s="19">
        <f t="shared" si="28"/>
        <v>0</v>
      </c>
      <c r="CG40" s="19">
        <f t="shared" si="29"/>
        <v>0</v>
      </c>
      <c r="CH40" s="19">
        <f t="shared" si="30"/>
        <v>0</v>
      </c>
      <c r="CI40" s="19">
        <f>[7]Summary!$R34</f>
        <v>0</v>
      </c>
      <c r="CJ40" s="52">
        <f t="shared" si="31"/>
        <v>0</v>
      </c>
    </row>
    <row r="41" spans="2:118" s="15" customFormat="1" ht="15.95" customHeight="1" x14ac:dyDescent="0.2">
      <c r="B41" s="45" t="s">
        <v>3</v>
      </c>
      <c r="C41" s="45"/>
      <c r="D41" s="46">
        <f t="shared" ref="D41:E41" si="40">SUM(D10:D40)</f>
        <v>414203.93400000012</v>
      </c>
      <c r="E41" s="46">
        <f t="shared" si="40"/>
        <v>412281.74400000001</v>
      </c>
      <c r="F41" s="47">
        <f>SUM(F10:F40)</f>
        <v>938995.20000000228</v>
      </c>
      <c r="G41" s="47">
        <f t="shared" ref="G41" si="41">SUM(G10:G40)</f>
        <v>158400.00000000032</v>
      </c>
      <c r="H41" s="47"/>
      <c r="I41" s="47">
        <f t="shared" ref="I41:J41" si="42">SUM(I10:I40)</f>
        <v>137719.29600000023</v>
      </c>
      <c r="J41" s="47">
        <f t="shared" si="42"/>
        <v>66473.120000000054</v>
      </c>
      <c r="K41" s="47">
        <f>SUM(K10:K40)</f>
        <v>58496.345600000037</v>
      </c>
      <c r="M41" s="45" t="s">
        <v>3</v>
      </c>
      <c r="N41" s="45"/>
      <c r="O41" s="46">
        <f t="shared" ref="O41" si="43">SUM(O10:O40)</f>
        <v>498350.32399999996</v>
      </c>
      <c r="P41" s="46">
        <f t="shared" ref="P41" si="44">SUM(P10:P40)</f>
        <v>497220.43299999996</v>
      </c>
      <c r="Q41" s="47">
        <f>SUM(Q10:Q40)</f>
        <v>970295.04000000237</v>
      </c>
      <c r="R41" s="47">
        <f t="shared" ref="R41" si="45">SUM(R10:R40)</f>
        <v>163680.00000000032</v>
      </c>
      <c r="S41" s="47"/>
      <c r="T41" s="47">
        <f t="shared" ref="T41" si="46">SUM(T10:T40)</f>
        <v>142309.93920000026</v>
      </c>
      <c r="U41" s="47">
        <f t="shared" ref="U41" si="47">SUM(U10:U40)</f>
        <v>77418.952500000058</v>
      </c>
      <c r="V41" s="47">
        <f>SUM(V10:V40)</f>
        <v>68128.678200000038</v>
      </c>
      <c r="X41" s="45" t="s">
        <v>3</v>
      </c>
      <c r="Y41" s="45"/>
      <c r="Z41" s="46">
        <f t="shared" ref="Z41" si="48">SUM(Z10:Z40)</f>
        <v>838448.38899999997</v>
      </c>
      <c r="AA41" s="46">
        <f t="shared" ref="AA41" si="49">SUM(AA10:AA40)</f>
        <v>831106.02599999995</v>
      </c>
      <c r="AB41" s="47">
        <f>SUM(AB10:AB40)</f>
        <v>938995.20000000228</v>
      </c>
      <c r="AC41" s="47">
        <f t="shared" ref="AC41" si="50">SUM(AC10:AC40)</f>
        <v>156640.00000000032</v>
      </c>
      <c r="AD41" s="47"/>
      <c r="AE41" s="47">
        <f t="shared" ref="AE41" si="51">SUM(AE10:AE40)</f>
        <v>136189.08160000021</v>
      </c>
      <c r="AF41" s="47">
        <f t="shared" ref="AF41" si="52">SUM(AF10:AF40)</f>
        <v>134363.77000000022</v>
      </c>
      <c r="AG41" s="47">
        <f>SUM(AG10:AG40)</f>
        <v>118240.11760000011</v>
      </c>
      <c r="AI41" s="45" t="s">
        <v>3</v>
      </c>
      <c r="AJ41" s="45"/>
      <c r="AK41" s="46">
        <f t="shared" ref="AK41" si="53">SUM(AK10:AK40)</f>
        <v>954939.5290000001</v>
      </c>
      <c r="AL41" s="46">
        <f t="shared" ref="AL41" si="54">SUM(AL10:AL40)</f>
        <v>943584.86699999985</v>
      </c>
      <c r="AM41" s="47">
        <f>SUM(AM10:AM40)</f>
        <v>970295.04000000237</v>
      </c>
      <c r="AN41" s="47">
        <f t="shared" ref="AN41" si="55">SUM(AN10:AN40)</f>
        <v>163680.00000000032</v>
      </c>
      <c r="AO41" s="47"/>
      <c r="AP41" s="47">
        <f t="shared" ref="AP41" si="56">SUM(AP10:AP40)</f>
        <v>142309.93920000026</v>
      </c>
      <c r="AQ41" s="47">
        <f t="shared" ref="AQ41" si="57">SUM(AQ10:AQ40)</f>
        <v>159784.42500000031</v>
      </c>
      <c r="AR41" s="47">
        <f>SUM(AR10:AR40)</f>
        <v>140610.29400000023</v>
      </c>
      <c r="AT41" s="45" t="s">
        <v>3</v>
      </c>
      <c r="AU41" s="45"/>
      <c r="AV41" s="46">
        <f t="shared" ref="AV41" si="58">SUM(AV10:AV40)</f>
        <v>919027.69199999992</v>
      </c>
      <c r="AW41" s="46">
        <f t="shared" ref="AW41" si="59">SUM(AW10:AW40)</f>
        <v>907705.37599999993</v>
      </c>
      <c r="AX41" s="47">
        <f>SUM(AX10:AX40)</f>
        <v>970295.04000000237</v>
      </c>
      <c r="AY41" s="47">
        <f t="shared" ref="AY41" si="60">SUM(AY10:AY40)</f>
        <v>163680.00000000032</v>
      </c>
      <c r="AZ41" s="47"/>
      <c r="BA41" s="47">
        <f t="shared" ref="BA41" si="61">SUM(BA10:BA40)</f>
        <v>142309.93920000026</v>
      </c>
      <c r="BB41" s="47">
        <f t="shared" ref="BB41" si="62">SUM(BB10:BB40)</f>
        <v>155539.00000000029</v>
      </c>
      <c r="BC41" s="47">
        <f>SUM(BC10:BC40)</f>
        <v>136874.32000000018</v>
      </c>
      <c r="BE41" s="45" t="s">
        <v>3</v>
      </c>
      <c r="BF41" s="45"/>
      <c r="BG41" s="46">
        <f t="shared" ref="BG41" si="63">SUM(BG10:BG40)</f>
        <v>880183.40399999998</v>
      </c>
      <c r="BH41" s="46">
        <f t="shared" ref="BH41" si="64">SUM(BH10:BH40)</f>
        <v>875292.57199999981</v>
      </c>
      <c r="BI41" s="47">
        <f>SUM(BI10:BI40)</f>
        <v>938995.20000000228</v>
      </c>
      <c r="BJ41" s="47">
        <f t="shared" ref="BJ41" si="65">SUM(BJ10:BJ40)</f>
        <v>158400.00000000032</v>
      </c>
      <c r="BK41" s="47"/>
      <c r="BL41" s="47">
        <f t="shared" ref="BL41" si="66">SUM(BL10:BL40)</f>
        <v>137719.29600000023</v>
      </c>
      <c r="BM41" s="47">
        <f t="shared" ref="BM41" si="67">SUM(BM10:BM40)</f>
        <v>147486.91250000015</v>
      </c>
      <c r="BN41" s="47">
        <f>SUM(BN10:BN40)</f>
        <v>129788.48300000017</v>
      </c>
      <c r="BP41" s="45" t="s">
        <v>3</v>
      </c>
      <c r="BQ41" s="45"/>
      <c r="BR41" s="46">
        <f t="shared" ref="BR41" si="68">SUM(BR10:BR40)</f>
        <v>677285.99900000007</v>
      </c>
      <c r="BS41" s="46">
        <f t="shared" ref="BS41" si="69">SUM(BS10:BS40)</f>
        <v>673277.446</v>
      </c>
      <c r="BT41" s="47">
        <f>SUM(BT10:BT40)</f>
        <v>970295.04000000237</v>
      </c>
      <c r="BU41" s="47">
        <f t="shared" ref="BU41" si="70">SUM(BU10:BU40)</f>
        <v>163680.00000000032</v>
      </c>
      <c r="BV41" s="47"/>
      <c r="BW41" s="47">
        <f t="shared" ref="BW41" si="71">SUM(BW10:BW40)</f>
        <v>142309.93920000026</v>
      </c>
      <c r="BX41" s="47">
        <f t="shared" ref="BX41" si="72">SUM(BX10:BX40)</f>
        <v>113438.92250000006</v>
      </c>
      <c r="BY41" s="47">
        <f>SUM(BY10:BY40)</f>
        <v>99826.251800000042</v>
      </c>
      <c r="CA41" s="45" t="s">
        <v>3</v>
      </c>
      <c r="CB41" s="45"/>
      <c r="CC41" s="46">
        <f t="shared" ref="CC41" si="73">SUM(CC10:CC40)</f>
        <v>305126.2585</v>
      </c>
      <c r="CD41" s="46">
        <f t="shared" ref="CD41" si="74">SUM(CD10:CD40)</f>
        <v>305096.28599999996</v>
      </c>
      <c r="CE41" s="47">
        <f>SUM(CE10:CE40)</f>
        <v>938995.20000000228</v>
      </c>
      <c r="CF41" s="47">
        <f t="shared" ref="CF41" si="75">SUM(CF10:CF40)</f>
        <v>158400.00000000032</v>
      </c>
      <c r="CG41" s="47"/>
      <c r="CH41" s="47">
        <f t="shared" ref="CH41" si="76">SUM(CH10:CH40)</f>
        <v>137719.29600000023</v>
      </c>
      <c r="CI41" s="47">
        <f t="shared" ref="CI41" si="77">SUM(CI10:CI40)</f>
        <v>49933.840000000026</v>
      </c>
      <c r="CJ41" s="47">
        <f>SUM(CJ10:CJ40)</f>
        <v>43941.779200000004</v>
      </c>
    </row>
    <row r="42" spans="2:118" s="15" customFormat="1" ht="13.5" thickBot="1" x14ac:dyDescent="0.25">
      <c r="B42" s="22" t="s">
        <v>11</v>
      </c>
      <c r="M42" s="22" t="s">
        <v>11</v>
      </c>
      <c r="X42" s="22" t="s">
        <v>11</v>
      </c>
      <c r="AI42" s="22" t="s">
        <v>11</v>
      </c>
      <c r="AT42" s="22" t="s">
        <v>11</v>
      </c>
      <c r="BE42" s="22" t="s">
        <v>11</v>
      </c>
      <c r="BO42" s="22"/>
      <c r="BP42" s="22" t="s">
        <v>11</v>
      </c>
      <c r="CA42" s="22" t="s">
        <v>11</v>
      </c>
      <c r="CL42" s="22"/>
      <c r="CR42" s="22"/>
      <c r="CX42" s="22"/>
      <c r="DD42" s="22"/>
    </row>
    <row r="43" spans="2:118" s="15" customFormat="1" ht="15.95" customHeight="1" thickBot="1" x14ac:dyDescent="0.25">
      <c r="B43" s="22" t="s">
        <v>10</v>
      </c>
      <c r="F43" s="22"/>
      <c r="M43" s="22" t="s">
        <v>10</v>
      </c>
      <c r="Q43" s="22"/>
      <c r="X43" s="22" t="s">
        <v>10</v>
      </c>
      <c r="AB43" s="22"/>
      <c r="AI43" s="22" t="s">
        <v>10</v>
      </c>
      <c r="AM43" s="22"/>
      <c r="AS43" s="23"/>
      <c r="AT43" s="22" t="s">
        <v>10</v>
      </c>
      <c r="AX43" s="22"/>
      <c r="BE43" s="22" t="s">
        <v>10</v>
      </c>
      <c r="BI43" s="22"/>
      <c r="BO43" s="22"/>
      <c r="BP43" s="22" t="s">
        <v>10</v>
      </c>
      <c r="BT43" s="22"/>
      <c r="CA43" s="22" t="s">
        <v>10</v>
      </c>
      <c r="CE43" s="22"/>
      <c r="CL43" s="22"/>
      <c r="CN43" s="22"/>
      <c r="CR43" s="22"/>
      <c r="CT43" s="22"/>
      <c r="CX43" s="22"/>
      <c r="CZ43" s="22"/>
      <c r="DD43" s="22"/>
      <c r="DF43" s="22"/>
      <c r="DJ43" s="23"/>
      <c r="DK43" s="49"/>
      <c r="DL43" s="49"/>
      <c r="DM43" s="49"/>
      <c r="DN43" s="50"/>
    </row>
    <row r="44" spans="2:118" s="15" customFormat="1" x14ac:dyDescent="0.2">
      <c r="F44" s="51"/>
      <c r="G44" s="51"/>
      <c r="H44" s="51"/>
      <c r="I44" s="51"/>
      <c r="J44" s="51"/>
    </row>
    <row r="45" spans="2:118" s="15" customFormat="1" x14ac:dyDescent="0.2">
      <c r="F45" s="5"/>
      <c r="G45" s="5"/>
      <c r="H45" s="5"/>
      <c r="I45" s="5"/>
      <c r="J45" s="5"/>
    </row>
  </sheetData>
  <mergeCells count="16">
    <mergeCell ref="BP3:BY3"/>
    <mergeCell ref="CA3:CJ3"/>
    <mergeCell ref="B3:K3"/>
    <mergeCell ref="M3:V3"/>
    <mergeCell ref="X3:AG3"/>
    <mergeCell ref="AI3:AR3"/>
    <mergeCell ref="AT3:BC3"/>
    <mergeCell ref="BE3:BN3"/>
    <mergeCell ref="BP5:BY5"/>
    <mergeCell ref="CA5:CJ5"/>
    <mergeCell ref="B5:K5"/>
    <mergeCell ref="M5:V5"/>
    <mergeCell ref="X5:AG5"/>
    <mergeCell ref="AI5:AR5"/>
    <mergeCell ref="AT5:BC5"/>
    <mergeCell ref="BE5:BN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7" manualBreakCount="7">
    <brk id="11" min="2" max="42" man="1"/>
    <brk id="22" min="2" max="42" man="1"/>
    <brk id="33" min="2" max="42" man="1"/>
    <brk id="44" min="2" max="42" man="1"/>
    <brk id="55" min="2" max="42" man="1"/>
    <brk id="66" min="2" max="42" man="1"/>
    <brk id="77" min="2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7"/>
  <sheetViews>
    <sheetView showGridLines="0" topLeftCell="A14" workbookViewId="0">
      <selection activeCell="C158" sqref="C158"/>
    </sheetView>
  </sheetViews>
  <sheetFormatPr defaultColWidth="8.7109375" defaultRowHeight="12.75" x14ac:dyDescent="0.25"/>
  <cols>
    <col min="1" max="1" width="12.5703125" style="9" customWidth="1"/>
    <col min="2" max="2" width="17.140625" style="8" bestFit="1" customWidth="1"/>
    <col min="3" max="3" width="20.42578125" style="8" bestFit="1" customWidth="1"/>
    <col min="4" max="16384" width="8.7109375" style="9"/>
  </cols>
  <sheetData>
    <row r="1" spans="1:3" s="7" customFormat="1" ht="25.5" x14ac:dyDescent="0.25">
      <c r="A1" s="10" t="s">
        <v>14</v>
      </c>
      <c r="B1" s="11" t="s">
        <v>15</v>
      </c>
      <c r="C1" s="11" t="s">
        <v>16</v>
      </c>
    </row>
    <row r="2" spans="1:3" x14ac:dyDescent="0.25">
      <c r="A2" s="12">
        <v>42790</v>
      </c>
      <c r="B2" s="13">
        <v>0</v>
      </c>
      <c r="C2" s="13">
        <v>10.342000000000001</v>
      </c>
    </row>
    <row r="3" spans="1:3" x14ac:dyDescent="0.25">
      <c r="A3" s="12">
        <v>42791</v>
      </c>
      <c r="B3" s="13">
        <v>5700.87</v>
      </c>
      <c r="C3" s="13">
        <v>4539.942</v>
      </c>
    </row>
    <row r="4" spans="1:3" x14ac:dyDescent="0.25">
      <c r="A4" s="12">
        <v>42792</v>
      </c>
      <c r="B4" s="13">
        <v>3853.4029999999998</v>
      </c>
      <c r="C4" s="13">
        <v>1894.4580000000001</v>
      </c>
    </row>
    <row r="5" spans="1:3" x14ac:dyDescent="0.25">
      <c r="A5" s="12">
        <v>42793</v>
      </c>
      <c r="B5" s="13">
        <v>3856.83</v>
      </c>
      <c r="C5" s="13">
        <v>2705.1489999999999</v>
      </c>
    </row>
    <row r="6" spans="1:3" x14ac:dyDescent="0.25">
      <c r="A6" s="12">
        <v>42794</v>
      </c>
      <c r="B6" s="13">
        <v>3733.22</v>
      </c>
      <c r="C6" s="13">
        <v>3804</v>
      </c>
    </row>
    <row r="7" spans="1:3" x14ac:dyDescent="0.25">
      <c r="A7" s="12">
        <v>42795</v>
      </c>
      <c r="B7" s="13">
        <v>3484.23</v>
      </c>
      <c r="C7" s="13">
        <v>3768.4360000000001</v>
      </c>
    </row>
    <row r="8" spans="1:3" x14ac:dyDescent="0.25">
      <c r="A8" s="12">
        <v>42796</v>
      </c>
      <c r="B8" s="13">
        <v>3951.73</v>
      </c>
      <c r="C8" s="13">
        <v>4264.8</v>
      </c>
    </row>
    <row r="9" spans="1:3" x14ac:dyDescent="0.25">
      <c r="A9" s="12">
        <v>42797</v>
      </c>
      <c r="B9" s="13">
        <v>3926.2049999999999</v>
      </c>
      <c r="C9" s="13">
        <v>4513.7449999999999</v>
      </c>
    </row>
    <row r="10" spans="1:3" x14ac:dyDescent="0.25">
      <c r="A10" s="12">
        <v>42798</v>
      </c>
      <c r="B10" s="13">
        <v>5730.02</v>
      </c>
      <c r="C10" s="13">
        <v>5637.9639999999999</v>
      </c>
    </row>
    <row r="11" spans="1:3" x14ac:dyDescent="0.25">
      <c r="A11" s="12">
        <v>42799</v>
      </c>
      <c r="B11" s="13">
        <v>4193.6580000000004</v>
      </c>
      <c r="C11" s="13">
        <v>4067.5639999999999</v>
      </c>
    </row>
    <row r="12" spans="1:3" x14ac:dyDescent="0.25">
      <c r="A12" s="12">
        <v>42800</v>
      </c>
      <c r="B12" s="13">
        <v>3873.6880000000001</v>
      </c>
      <c r="C12" s="13">
        <v>3911.491</v>
      </c>
    </row>
    <row r="13" spans="1:3" x14ac:dyDescent="0.25">
      <c r="A13" s="12">
        <v>42801</v>
      </c>
      <c r="B13" s="13">
        <v>5240.5079999999998</v>
      </c>
      <c r="C13" s="13">
        <v>5394.3270000000002</v>
      </c>
    </row>
    <row r="14" spans="1:3" x14ac:dyDescent="0.25">
      <c r="A14" s="12">
        <v>42802</v>
      </c>
      <c r="B14" s="13">
        <v>4406.5879999999997</v>
      </c>
      <c r="C14" s="13">
        <v>4428.2910000000002</v>
      </c>
    </row>
    <row r="15" spans="1:3" x14ac:dyDescent="0.25">
      <c r="A15" s="12">
        <v>42803</v>
      </c>
      <c r="B15" s="13">
        <v>4047.9380000000001</v>
      </c>
      <c r="C15" s="13">
        <v>4066.8359999999998</v>
      </c>
    </row>
    <row r="16" spans="1:3" x14ac:dyDescent="0.25">
      <c r="A16" s="12">
        <v>42804</v>
      </c>
      <c r="B16" s="13">
        <v>5487.7</v>
      </c>
      <c r="C16" s="13">
        <v>5601.527</v>
      </c>
    </row>
    <row r="17" spans="1:3" x14ac:dyDescent="0.25">
      <c r="A17" s="12">
        <v>42805</v>
      </c>
      <c r="B17" s="13">
        <v>2871.2150000000001</v>
      </c>
      <c r="C17" s="13">
        <v>3158.6909999999998</v>
      </c>
    </row>
    <row r="18" spans="1:3" x14ac:dyDescent="0.25">
      <c r="A18" s="12">
        <v>42806</v>
      </c>
      <c r="B18" s="13">
        <v>4801.0379999999996</v>
      </c>
      <c r="C18" s="13">
        <v>4828.0730000000003</v>
      </c>
    </row>
    <row r="19" spans="1:3" x14ac:dyDescent="0.25">
      <c r="A19" s="12">
        <v>42807</v>
      </c>
      <c r="B19" s="13">
        <v>5030.4449999999997</v>
      </c>
      <c r="C19" s="13">
        <v>5082.473</v>
      </c>
    </row>
    <row r="20" spans="1:3" x14ac:dyDescent="0.25">
      <c r="A20" s="12">
        <v>42808</v>
      </c>
      <c r="B20" s="13">
        <v>5755.1779999999999</v>
      </c>
      <c r="C20" s="13">
        <v>5719.1270000000004</v>
      </c>
    </row>
    <row r="21" spans="1:3" x14ac:dyDescent="0.25">
      <c r="A21" s="12">
        <v>42809</v>
      </c>
      <c r="B21" s="13">
        <v>5873.3829999999998</v>
      </c>
      <c r="C21" s="13">
        <v>5904.5820000000003</v>
      </c>
    </row>
    <row r="22" spans="1:3" x14ac:dyDescent="0.25">
      <c r="A22" s="12">
        <v>42810</v>
      </c>
      <c r="B22" s="13">
        <v>5815.9080000000004</v>
      </c>
      <c r="C22" s="13">
        <v>5406.6909999999998</v>
      </c>
    </row>
    <row r="23" spans="1:3" x14ac:dyDescent="0.25">
      <c r="A23" s="12">
        <v>42811</v>
      </c>
      <c r="B23" s="13">
        <v>4825.5529999999999</v>
      </c>
      <c r="C23" s="13">
        <v>4873.0910000000003</v>
      </c>
    </row>
    <row r="24" spans="1:3" x14ac:dyDescent="0.25">
      <c r="A24" s="12">
        <v>42812</v>
      </c>
      <c r="B24" s="13">
        <v>5598.9750000000004</v>
      </c>
      <c r="C24" s="13">
        <v>5772.3639999999996</v>
      </c>
    </row>
    <row r="25" spans="1:3" x14ac:dyDescent="0.25">
      <c r="A25" s="12">
        <v>42813</v>
      </c>
      <c r="B25" s="13">
        <v>5814.3249999999998</v>
      </c>
      <c r="C25" s="13">
        <v>5763.5640000000003</v>
      </c>
    </row>
    <row r="26" spans="1:3" x14ac:dyDescent="0.25">
      <c r="A26" s="12">
        <v>42814</v>
      </c>
      <c r="B26" s="13">
        <v>5040.5150000000003</v>
      </c>
      <c r="C26" s="13">
        <v>5068</v>
      </c>
    </row>
    <row r="27" spans="1:3" x14ac:dyDescent="0.25">
      <c r="A27" s="12">
        <v>42815</v>
      </c>
      <c r="B27" s="13">
        <v>5137.3879999999999</v>
      </c>
      <c r="C27" s="13">
        <v>5164.6540000000005</v>
      </c>
    </row>
    <row r="28" spans="1:3" x14ac:dyDescent="0.25">
      <c r="A28" s="12">
        <v>42816</v>
      </c>
      <c r="B28" s="13">
        <v>5779.7449999999999</v>
      </c>
      <c r="C28" s="13">
        <v>5808.8729999999996</v>
      </c>
    </row>
    <row r="29" spans="1:3" x14ac:dyDescent="0.25">
      <c r="A29" s="12">
        <v>42817</v>
      </c>
      <c r="B29" s="13">
        <v>5705.8149999999996</v>
      </c>
      <c r="C29" s="13">
        <v>6056</v>
      </c>
    </row>
    <row r="30" spans="1:3" x14ac:dyDescent="0.25">
      <c r="A30" s="12">
        <v>42818</v>
      </c>
      <c r="B30" s="13">
        <v>6248.96</v>
      </c>
      <c r="C30" s="13">
        <v>6674.1819999999998</v>
      </c>
    </row>
    <row r="31" spans="1:3" x14ac:dyDescent="0.25">
      <c r="A31" s="12">
        <v>42819</v>
      </c>
      <c r="B31" s="13">
        <v>7048.0379999999996</v>
      </c>
      <c r="C31" s="13">
        <v>7761.8909999999996</v>
      </c>
    </row>
    <row r="32" spans="1:3" x14ac:dyDescent="0.25">
      <c r="A32" s="12">
        <v>42820</v>
      </c>
      <c r="B32" s="13">
        <v>7603.8149999999996</v>
      </c>
      <c r="C32" s="13">
        <v>8248.2909999999993</v>
      </c>
    </row>
    <row r="33" spans="1:3" x14ac:dyDescent="0.25">
      <c r="A33" s="12">
        <v>42821</v>
      </c>
      <c r="B33" s="13">
        <v>8615.9</v>
      </c>
      <c r="C33" s="13">
        <v>8651.1270000000004</v>
      </c>
    </row>
    <row r="34" spans="1:3" x14ac:dyDescent="0.25">
      <c r="A34" s="12">
        <v>42822</v>
      </c>
      <c r="B34" s="13">
        <v>7854.4</v>
      </c>
      <c r="C34" s="13">
        <v>8607.2000000000007</v>
      </c>
    </row>
    <row r="35" spans="1:3" x14ac:dyDescent="0.25">
      <c r="A35" s="12">
        <v>42823</v>
      </c>
      <c r="B35" s="13">
        <v>8101.3370000000004</v>
      </c>
      <c r="C35" s="13">
        <v>8630.1090000000004</v>
      </c>
    </row>
    <row r="36" spans="1:3" x14ac:dyDescent="0.25">
      <c r="A36" s="12">
        <v>42824</v>
      </c>
      <c r="B36" s="13">
        <v>9879.7999999999993</v>
      </c>
      <c r="C36" s="13">
        <v>9663.6360000000004</v>
      </c>
    </row>
    <row r="37" spans="1:3" x14ac:dyDescent="0.25">
      <c r="A37" s="12">
        <v>42825</v>
      </c>
      <c r="B37" s="13">
        <v>9838.3469999999998</v>
      </c>
      <c r="C37" s="13">
        <v>10901.853999999999</v>
      </c>
    </row>
    <row r="38" spans="1:3" x14ac:dyDescent="0.25">
      <c r="A38" s="12">
        <v>42826</v>
      </c>
      <c r="B38" s="13">
        <v>11793.754999999999</v>
      </c>
      <c r="C38" s="13">
        <v>12962.618</v>
      </c>
    </row>
    <row r="39" spans="1:3" x14ac:dyDescent="0.25">
      <c r="A39" s="12">
        <v>42827</v>
      </c>
      <c r="B39" s="13">
        <v>12614.352999999999</v>
      </c>
      <c r="C39" s="13">
        <v>13530.4</v>
      </c>
    </row>
    <row r="40" spans="1:3" x14ac:dyDescent="0.25">
      <c r="A40" s="12">
        <v>42828</v>
      </c>
      <c r="B40" s="13">
        <v>7976.7420000000002</v>
      </c>
      <c r="C40" s="13">
        <v>8383.7819999999992</v>
      </c>
    </row>
    <row r="41" spans="1:3" x14ac:dyDescent="0.25">
      <c r="A41" s="12">
        <v>42829</v>
      </c>
      <c r="B41" s="13">
        <v>8299.125</v>
      </c>
      <c r="C41" s="13">
        <v>7524.0730000000003</v>
      </c>
    </row>
    <row r="42" spans="1:3" x14ac:dyDescent="0.25">
      <c r="A42" s="12">
        <v>42830</v>
      </c>
      <c r="B42" s="13">
        <v>9171.7150000000001</v>
      </c>
      <c r="C42" s="13">
        <v>9366.9089999999997</v>
      </c>
    </row>
    <row r="43" spans="1:3" x14ac:dyDescent="0.25">
      <c r="A43" s="12">
        <v>42831</v>
      </c>
      <c r="B43" s="13">
        <v>10272.933000000001</v>
      </c>
      <c r="C43" s="13">
        <v>11490.036</v>
      </c>
    </row>
    <row r="44" spans="1:3" x14ac:dyDescent="0.25">
      <c r="A44" s="12">
        <v>42832</v>
      </c>
      <c r="B44" s="13">
        <v>4653.07</v>
      </c>
      <c r="C44" s="13">
        <v>5199.7820000000002</v>
      </c>
    </row>
    <row r="45" spans="1:3" x14ac:dyDescent="0.25">
      <c r="A45" s="12">
        <v>42833</v>
      </c>
      <c r="B45" s="13">
        <v>4691.2250000000004</v>
      </c>
      <c r="C45" s="13">
        <v>5319.1270000000004</v>
      </c>
    </row>
    <row r="46" spans="1:3" x14ac:dyDescent="0.25">
      <c r="A46" s="12">
        <v>42834</v>
      </c>
      <c r="B46" s="13">
        <v>12105.865</v>
      </c>
      <c r="C46" s="13">
        <v>12940.218000000001</v>
      </c>
    </row>
    <row r="47" spans="1:3" x14ac:dyDescent="0.25">
      <c r="A47" s="12">
        <v>42835</v>
      </c>
      <c r="B47" s="13">
        <v>8569.9750000000004</v>
      </c>
      <c r="C47" s="13">
        <v>8492.4179999999997</v>
      </c>
    </row>
    <row r="48" spans="1:3" x14ac:dyDescent="0.25">
      <c r="A48" s="12">
        <v>42836</v>
      </c>
      <c r="B48" s="13">
        <v>12990.5</v>
      </c>
      <c r="C48" s="13">
        <v>13668.763000000001</v>
      </c>
    </row>
    <row r="49" spans="1:3" x14ac:dyDescent="0.25">
      <c r="A49" s="12">
        <v>42837</v>
      </c>
      <c r="B49" s="13">
        <v>3990.9050000000002</v>
      </c>
      <c r="C49" s="13">
        <v>3820.7269999999999</v>
      </c>
    </row>
    <row r="50" spans="1:3" x14ac:dyDescent="0.25">
      <c r="A50" s="12">
        <v>42838</v>
      </c>
      <c r="B50" s="13">
        <v>325.60000000000002</v>
      </c>
      <c r="C50" s="13">
        <v>413.92700000000002</v>
      </c>
    </row>
    <row r="51" spans="1:3" x14ac:dyDescent="0.25">
      <c r="A51" s="12">
        <v>42839</v>
      </c>
      <c r="B51" s="13">
        <v>325.60000000000002</v>
      </c>
      <c r="C51" s="13">
        <v>385.63600000000002</v>
      </c>
    </row>
    <row r="52" spans="1:3" x14ac:dyDescent="0.25">
      <c r="A52" s="12">
        <v>42840</v>
      </c>
      <c r="B52" s="13">
        <v>0</v>
      </c>
      <c r="C52" s="13">
        <v>245.036</v>
      </c>
    </row>
    <row r="53" spans="1:3" x14ac:dyDescent="0.25">
      <c r="A53" s="12">
        <v>42841</v>
      </c>
      <c r="B53" s="13">
        <v>0</v>
      </c>
      <c r="C53" s="13">
        <v>-7.2999999999999995E-2</v>
      </c>
    </row>
    <row r="54" spans="1:3" x14ac:dyDescent="0.25">
      <c r="A54" s="12">
        <v>42842</v>
      </c>
      <c r="B54" s="13">
        <v>0</v>
      </c>
      <c r="C54" s="13">
        <v>-0.218</v>
      </c>
    </row>
    <row r="55" spans="1:3" x14ac:dyDescent="0.25">
      <c r="A55" s="12">
        <v>42843</v>
      </c>
      <c r="B55" s="13">
        <v>0</v>
      </c>
      <c r="C55" s="13">
        <v>-0.29099999999999998</v>
      </c>
    </row>
    <row r="56" spans="1:3" x14ac:dyDescent="0.25">
      <c r="A56" s="12">
        <v>42844</v>
      </c>
      <c r="B56" s="13">
        <v>0</v>
      </c>
      <c r="C56" s="13">
        <v>-0.36399999999999999</v>
      </c>
    </row>
    <row r="57" spans="1:3" x14ac:dyDescent="0.25">
      <c r="A57" s="12">
        <v>42845</v>
      </c>
      <c r="B57" s="13">
        <v>0</v>
      </c>
      <c r="C57" s="13">
        <v>0</v>
      </c>
    </row>
    <row r="58" spans="1:3" x14ac:dyDescent="0.25">
      <c r="A58" s="12">
        <v>42846</v>
      </c>
      <c r="B58" s="13">
        <v>0</v>
      </c>
      <c r="C58" s="13">
        <v>-7.2999999999999995E-2</v>
      </c>
    </row>
    <row r="59" spans="1:3" x14ac:dyDescent="0.25">
      <c r="A59" s="12">
        <v>42847</v>
      </c>
      <c r="B59" s="13">
        <v>0</v>
      </c>
      <c r="C59" s="13">
        <v>-7.2999999999999995E-2</v>
      </c>
    </row>
    <row r="60" spans="1:3" x14ac:dyDescent="0.25">
      <c r="A60" s="12">
        <v>42848</v>
      </c>
      <c r="B60" s="13">
        <v>0</v>
      </c>
      <c r="C60" s="13">
        <v>-7.2999999999999995E-2</v>
      </c>
    </row>
    <row r="61" spans="1:3" x14ac:dyDescent="0.25">
      <c r="A61" s="12">
        <v>42849</v>
      </c>
      <c r="B61" s="13">
        <v>2631.35</v>
      </c>
      <c r="C61" s="13">
        <v>2989.0909999999999</v>
      </c>
    </row>
    <row r="62" spans="1:3" x14ac:dyDescent="0.25">
      <c r="A62" s="12">
        <v>42850</v>
      </c>
      <c r="B62" s="13">
        <v>10654.473</v>
      </c>
      <c r="C62" s="13">
        <v>2314.982</v>
      </c>
    </row>
    <row r="63" spans="1:3" x14ac:dyDescent="0.25">
      <c r="A63" s="12">
        <v>42851</v>
      </c>
      <c r="B63" s="13">
        <v>0</v>
      </c>
      <c r="C63" s="13">
        <v>-0.36399999999999999</v>
      </c>
    </row>
    <row r="64" spans="1:3" x14ac:dyDescent="0.25">
      <c r="A64" s="12">
        <v>42852</v>
      </c>
      <c r="B64" s="13">
        <v>6528.6750000000002</v>
      </c>
      <c r="C64" s="13">
        <v>-0.436</v>
      </c>
    </row>
    <row r="65" spans="1:3" x14ac:dyDescent="0.25">
      <c r="A65" s="12">
        <v>42853</v>
      </c>
      <c r="B65" s="13">
        <v>6330</v>
      </c>
      <c r="C65" s="13">
        <v>6407.0540000000001</v>
      </c>
    </row>
    <row r="66" spans="1:3" x14ac:dyDescent="0.25">
      <c r="A66" s="12">
        <v>42854</v>
      </c>
      <c r="B66" s="13">
        <v>12516.525</v>
      </c>
      <c r="C66" s="13">
        <v>12707.344999999999</v>
      </c>
    </row>
    <row r="67" spans="1:3" x14ac:dyDescent="0.25">
      <c r="A67" s="12">
        <v>42855</v>
      </c>
      <c r="B67" s="13">
        <v>12922.196</v>
      </c>
      <c r="C67" s="13">
        <v>12841.817999999999</v>
      </c>
    </row>
    <row r="68" spans="1:3" x14ac:dyDescent="0.25">
      <c r="A68" s="12">
        <v>42856</v>
      </c>
      <c r="B68" s="13">
        <v>10654.375</v>
      </c>
      <c r="C68" s="13">
        <v>10508</v>
      </c>
    </row>
    <row r="69" spans="1:3" x14ac:dyDescent="0.25">
      <c r="A69" s="12">
        <v>42857</v>
      </c>
      <c r="B69" s="13">
        <v>11118.596</v>
      </c>
      <c r="C69" s="13">
        <v>11332.509</v>
      </c>
    </row>
    <row r="70" spans="1:3" x14ac:dyDescent="0.25">
      <c r="A70" s="12">
        <v>42858</v>
      </c>
      <c r="B70" s="13">
        <v>12843.246999999999</v>
      </c>
      <c r="C70" s="13">
        <v>12106.473</v>
      </c>
    </row>
    <row r="71" spans="1:3" x14ac:dyDescent="0.25">
      <c r="A71" s="12">
        <v>42859</v>
      </c>
      <c r="B71" s="13">
        <v>11657.716</v>
      </c>
      <c r="C71" s="13">
        <v>11586.982</v>
      </c>
    </row>
    <row r="72" spans="1:3" x14ac:dyDescent="0.25">
      <c r="A72" s="12">
        <v>42860</v>
      </c>
      <c r="B72" s="13">
        <v>12252.441999999999</v>
      </c>
      <c r="C72" s="13">
        <v>12925.6</v>
      </c>
    </row>
    <row r="73" spans="1:3" x14ac:dyDescent="0.25">
      <c r="A73" s="12">
        <v>42861</v>
      </c>
      <c r="B73" s="13">
        <v>13238.423000000001</v>
      </c>
      <c r="C73" s="13">
        <v>12816.509</v>
      </c>
    </row>
    <row r="74" spans="1:3" x14ac:dyDescent="0.25">
      <c r="A74" s="12">
        <v>42862</v>
      </c>
      <c r="B74" s="13">
        <v>10833.746999999999</v>
      </c>
      <c r="C74" s="13">
        <v>10866.618</v>
      </c>
    </row>
    <row r="75" spans="1:3" x14ac:dyDescent="0.25">
      <c r="A75" s="12">
        <v>42863</v>
      </c>
      <c r="B75" s="13">
        <v>11050.038</v>
      </c>
      <c r="C75" s="13">
        <v>11377.527</v>
      </c>
    </row>
    <row r="76" spans="1:3" x14ac:dyDescent="0.25">
      <c r="A76" s="12">
        <v>42864</v>
      </c>
      <c r="B76" s="13">
        <v>12072.181</v>
      </c>
      <c r="C76" s="13">
        <v>12432.290999999999</v>
      </c>
    </row>
    <row r="77" spans="1:3" x14ac:dyDescent="0.25">
      <c r="A77" s="12">
        <v>42865</v>
      </c>
      <c r="B77" s="13">
        <v>12737.266</v>
      </c>
      <c r="C77" s="13">
        <v>12860.436</v>
      </c>
    </row>
    <row r="78" spans="1:3" x14ac:dyDescent="0.25">
      <c r="A78" s="12">
        <v>42866</v>
      </c>
      <c r="B78" s="13">
        <v>12901.712</v>
      </c>
      <c r="C78" s="13">
        <v>12766.326999999999</v>
      </c>
    </row>
    <row r="79" spans="1:3" x14ac:dyDescent="0.25">
      <c r="A79" s="12">
        <v>42867</v>
      </c>
      <c r="B79" s="13">
        <v>11239.022999999999</v>
      </c>
      <c r="C79" s="13">
        <v>11505.308999999999</v>
      </c>
    </row>
    <row r="80" spans="1:3" x14ac:dyDescent="0.25">
      <c r="A80" s="12">
        <v>42868</v>
      </c>
      <c r="B80" s="13">
        <v>11164.725</v>
      </c>
      <c r="C80" s="13">
        <v>11757.963</v>
      </c>
    </row>
    <row r="81" spans="1:3" x14ac:dyDescent="0.25">
      <c r="A81" s="12">
        <v>42869</v>
      </c>
      <c r="B81" s="13">
        <v>12705.45</v>
      </c>
      <c r="C81" s="13">
        <v>12954.182000000001</v>
      </c>
    </row>
    <row r="82" spans="1:3" x14ac:dyDescent="0.25">
      <c r="A82" s="12">
        <v>42870</v>
      </c>
      <c r="B82" s="13">
        <v>14001.708000000001</v>
      </c>
      <c r="C82" s="13">
        <v>14016.290999999999</v>
      </c>
    </row>
    <row r="83" spans="1:3" x14ac:dyDescent="0.25">
      <c r="A83" s="12">
        <v>42871</v>
      </c>
      <c r="B83" s="13">
        <v>16170.85</v>
      </c>
      <c r="C83" s="13">
        <v>16278.691000000001</v>
      </c>
    </row>
    <row r="84" spans="1:3" x14ac:dyDescent="0.25">
      <c r="A84" s="12">
        <v>42872</v>
      </c>
      <c r="B84" s="13">
        <v>16075.453</v>
      </c>
      <c r="C84" s="13">
        <v>16189.527</v>
      </c>
    </row>
    <row r="85" spans="1:3" x14ac:dyDescent="0.25">
      <c r="A85" s="12">
        <v>42873</v>
      </c>
      <c r="B85" s="13">
        <v>15603.314</v>
      </c>
      <c r="C85" s="13">
        <v>15737.454</v>
      </c>
    </row>
    <row r="86" spans="1:3" x14ac:dyDescent="0.25">
      <c r="A86" s="12">
        <v>42874</v>
      </c>
      <c r="B86" s="13">
        <v>16829.748</v>
      </c>
      <c r="C86" s="13">
        <v>16850.690999999999</v>
      </c>
    </row>
    <row r="87" spans="1:3" x14ac:dyDescent="0.25">
      <c r="A87" s="12">
        <v>42875</v>
      </c>
      <c r="B87" s="13">
        <v>16670.603999999999</v>
      </c>
      <c r="C87" s="13">
        <v>16683.345000000001</v>
      </c>
    </row>
    <row r="88" spans="1:3" x14ac:dyDescent="0.25">
      <c r="A88" s="12">
        <v>42876</v>
      </c>
      <c r="B88" s="13">
        <v>15849.673000000001</v>
      </c>
      <c r="C88" s="13">
        <v>15833.163</v>
      </c>
    </row>
    <row r="89" spans="1:3" x14ac:dyDescent="0.25">
      <c r="A89" s="12">
        <v>42877</v>
      </c>
      <c r="B89" s="13">
        <v>15703.74</v>
      </c>
      <c r="C89" s="13">
        <v>15658.545</v>
      </c>
    </row>
    <row r="90" spans="1:3" x14ac:dyDescent="0.25">
      <c r="A90" s="12">
        <v>42878</v>
      </c>
      <c r="B90" s="13">
        <v>15840.08</v>
      </c>
      <c r="C90" s="13">
        <v>15896.945</v>
      </c>
    </row>
    <row r="91" spans="1:3" x14ac:dyDescent="0.25">
      <c r="A91" s="12">
        <v>42879</v>
      </c>
      <c r="B91" s="13">
        <v>14985.601000000001</v>
      </c>
      <c r="C91" s="13">
        <v>15016.873</v>
      </c>
    </row>
    <row r="92" spans="1:3" x14ac:dyDescent="0.25">
      <c r="A92" s="12">
        <v>42880</v>
      </c>
      <c r="B92" s="13">
        <v>15539.047</v>
      </c>
      <c r="C92" s="13">
        <v>15508.654</v>
      </c>
    </row>
    <row r="93" spans="1:3" x14ac:dyDescent="0.25">
      <c r="A93" s="12">
        <v>42881</v>
      </c>
      <c r="B93" s="13">
        <v>16513.862000000001</v>
      </c>
      <c r="C93" s="13">
        <v>16531.562999999998</v>
      </c>
    </row>
    <row r="94" spans="1:3" x14ac:dyDescent="0.25">
      <c r="A94" s="12">
        <v>42882</v>
      </c>
      <c r="B94" s="13">
        <v>17271.934000000001</v>
      </c>
      <c r="C94" s="13">
        <v>17125.599999999999</v>
      </c>
    </row>
    <row r="95" spans="1:3" x14ac:dyDescent="0.25">
      <c r="A95" s="12">
        <v>42883</v>
      </c>
      <c r="B95" s="13">
        <v>14446.769</v>
      </c>
      <c r="C95" s="13">
        <v>14396.290999999999</v>
      </c>
    </row>
    <row r="96" spans="1:3" x14ac:dyDescent="0.25">
      <c r="A96" s="12">
        <v>42884</v>
      </c>
      <c r="B96" s="13">
        <v>14790.432000000001</v>
      </c>
      <c r="C96" s="13">
        <v>14860.873</v>
      </c>
    </row>
    <row r="97" spans="1:3" x14ac:dyDescent="0.25">
      <c r="A97" s="12">
        <v>42885</v>
      </c>
      <c r="B97" s="13">
        <v>16149.509</v>
      </c>
      <c r="C97" s="13">
        <v>16208.073</v>
      </c>
    </row>
    <row r="98" spans="1:3" x14ac:dyDescent="0.25">
      <c r="A98" s="12">
        <v>42886</v>
      </c>
      <c r="B98" s="13">
        <v>16107.682000000001</v>
      </c>
      <c r="C98" s="13">
        <v>16208.509</v>
      </c>
    </row>
    <row r="99" spans="1:3" x14ac:dyDescent="0.25">
      <c r="A99" s="12">
        <v>42887</v>
      </c>
      <c r="B99" s="13">
        <v>16592.264999999999</v>
      </c>
      <c r="C99" s="13">
        <v>16882.109</v>
      </c>
    </row>
    <row r="100" spans="1:3" x14ac:dyDescent="0.25">
      <c r="A100" s="12">
        <v>42888</v>
      </c>
      <c r="B100" s="13">
        <v>18488.367999999999</v>
      </c>
      <c r="C100" s="13">
        <v>18775.127</v>
      </c>
    </row>
    <row r="101" spans="1:3" x14ac:dyDescent="0.25">
      <c r="A101" s="12">
        <v>42889</v>
      </c>
      <c r="B101" s="13">
        <v>18791.169000000002</v>
      </c>
      <c r="C101" s="13">
        <v>18843.2</v>
      </c>
    </row>
    <row r="102" spans="1:3" x14ac:dyDescent="0.25">
      <c r="A102" s="12">
        <v>42890</v>
      </c>
      <c r="B102" s="13">
        <v>18791.169000000002</v>
      </c>
      <c r="C102" s="13">
        <v>18874.982</v>
      </c>
    </row>
    <row r="103" spans="1:3" x14ac:dyDescent="0.25">
      <c r="A103" s="12">
        <v>42891</v>
      </c>
      <c r="B103" s="13">
        <v>17781.403999999999</v>
      </c>
      <c r="C103" s="13">
        <v>18083.054</v>
      </c>
    </row>
    <row r="104" spans="1:3" x14ac:dyDescent="0.25">
      <c r="A104" s="12">
        <v>42892</v>
      </c>
      <c r="B104" s="13">
        <v>18788.003000000001</v>
      </c>
      <c r="C104" s="13">
        <v>17363.635999999999</v>
      </c>
    </row>
    <row r="105" spans="1:3" x14ac:dyDescent="0.25">
      <c r="A105" s="12">
        <v>42893</v>
      </c>
      <c r="B105" s="13">
        <v>17338.074000000001</v>
      </c>
      <c r="C105" s="13">
        <v>18233.309000000001</v>
      </c>
    </row>
    <row r="106" spans="1:3" x14ac:dyDescent="0.25">
      <c r="A106" s="12">
        <v>42894</v>
      </c>
      <c r="B106" s="13">
        <v>18790.855</v>
      </c>
      <c r="C106" s="13">
        <v>18840.873</v>
      </c>
    </row>
    <row r="107" spans="1:3" x14ac:dyDescent="0.25">
      <c r="A107" s="12">
        <v>42895</v>
      </c>
      <c r="B107" s="13">
        <v>17091.835999999999</v>
      </c>
      <c r="C107" s="13">
        <v>17242.327000000001</v>
      </c>
    </row>
    <row r="108" spans="1:3" x14ac:dyDescent="0.25">
      <c r="A108" s="12">
        <v>42896</v>
      </c>
      <c r="B108" s="13">
        <v>17074.428</v>
      </c>
      <c r="C108" s="13">
        <v>17713.891</v>
      </c>
    </row>
    <row r="109" spans="1:3" x14ac:dyDescent="0.25">
      <c r="A109" s="12">
        <v>42897</v>
      </c>
      <c r="B109" s="13">
        <v>16916.043000000001</v>
      </c>
      <c r="C109" s="13">
        <v>18513.454000000002</v>
      </c>
    </row>
    <row r="110" spans="1:3" x14ac:dyDescent="0.25">
      <c r="A110" s="12">
        <v>42898</v>
      </c>
      <c r="B110" s="13">
        <v>17100.151999999998</v>
      </c>
      <c r="C110" s="13">
        <v>18214.617999999999</v>
      </c>
    </row>
    <row r="111" spans="1:3" x14ac:dyDescent="0.25">
      <c r="A111" s="12">
        <v>42899</v>
      </c>
      <c r="B111" s="13">
        <v>17079.22</v>
      </c>
      <c r="C111" s="13">
        <v>17366.544999999998</v>
      </c>
    </row>
    <row r="112" spans="1:3" x14ac:dyDescent="0.25">
      <c r="A112" s="12">
        <v>42900</v>
      </c>
      <c r="B112" s="13">
        <v>17093.047999999999</v>
      </c>
      <c r="C112" s="13">
        <v>17853.018</v>
      </c>
    </row>
    <row r="113" spans="1:3" x14ac:dyDescent="0.25">
      <c r="A113" s="12">
        <v>42901</v>
      </c>
      <c r="B113" s="13">
        <v>17109.873</v>
      </c>
      <c r="C113" s="13">
        <v>17229.526999999998</v>
      </c>
    </row>
    <row r="114" spans="1:3" x14ac:dyDescent="0.25">
      <c r="A114" s="12">
        <v>42902</v>
      </c>
      <c r="B114" s="13">
        <v>17089.457999999999</v>
      </c>
      <c r="C114" s="13">
        <v>17145.963</v>
      </c>
    </row>
    <row r="115" spans="1:3" x14ac:dyDescent="0.25">
      <c r="A115" s="12">
        <v>42903</v>
      </c>
      <c r="B115" s="13">
        <v>16954.557000000001</v>
      </c>
      <c r="C115" s="13">
        <v>16963.054</v>
      </c>
    </row>
    <row r="116" spans="1:3" x14ac:dyDescent="0.25">
      <c r="A116" s="12">
        <v>42904</v>
      </c>
      <c r="B116" s="13">
        <v>17085.116000000002</v>
      </c>
      <c r="C116" s="13">
        <v>17214.400000000001</v>
      </c>
    </row>
    <row r="117" spans="1:3" x14ac:dyDescent="0.25">
      <c r="A117" s="12">
        <v>42905</v>
      </c>
      <c r="B117" s="13">
        <v>16999.475999999999</v>
      </c>
      <c r="C117" s="13">
        <v>17044.726999999999</v>
      </c>
    </row>
    <row r="118" spans="1:3" x14ac:dyDescent="0.25">
      <c r="A118" s="12">
        <v>42906</v>
      </c>
      <c r="B118" s="13">
        <v>17048.967000000001</v>
      </c>
      <c r="C118" s="13">
        <v>17157.236000000001</v>
      </c>
    </row>
    <row r="119" spans="1:3" x14ac:dyDescent="0.25">
      <c r="A119" s="12">
        <v>42907</v>
      </c>
      <c r="B119" s="13">
        <v>16756.18</v>
      </c>
      <c r="C119" s="13">
        <v>16856.291000000001</v>
      </c>
    </row>
    <row r="120" spans="1:3" x14ac:dyDescent="0.25">
      <c r="A120" s="12">
        <v>42908</v>
      </c>
      <c r="B120" s="13">
        <v>16971.749</v>
      </c>
      <c r="C120" s="13">
        <v>17022.617999999999</v>
      </c>
    </row>
    <row r="121" spans="1:3" x14ac:dyDescent="0.25">
      <c r="A121" s="12">
        <v>42909</v>
      </c>
      <c r="B121" s="13">
        <v>16953.785</v>
      </c>
      <c r="C121" s="13">
        <v>17029.526999999998</v>
      </c>
    </row>
    <row r="122" spans="1:3" x14ac:dyDescent="0.25">
      <c r="A122" s="12">
        <v>42910</v>
      </c>
      <c r="B122" s="13">
        <v>13701.361999999999</v>
      </c>
      <c r="C122" s="13">
        <v>13199.636</v>
      </c>
    </row>
    <row r="123" spans="1:3" x14ac:dyDescent="0.25">
      <c r="A123" s="12">
        <v>42911</v>
      </c>
      <c r="B123" s="13">
        <v>16945.187000000002</v>
      </c>
      <c r="C123" s="13">
        <v>17072.873</v>
      </c>
    </row>
    <row r="124" spans="1:3" x14ac:dyDescent="0.25">
      <c r="A124" s="12">
        <v>42912</v>
      </c>
      <c r="B124" s="13">
        <v>20514.046999999999</v>
      </c>
      <c r="C124" s="13">
        <v>20606.544999999998</v>
      </c>
    </row>
    <row r="125" spans="1:3" x14ac:dyDescent="0.25">
      <c r="A125" s="12">
        <v>42913</v>
      </c>
      <c r="B125" s="13">
        <v>20598.275000000001</v>
      </c>
      <c r="C125" s="13">
        <v>20706.762999999999</v>
      </c>
    </row>
    <row r="126" spans="1:3" x14ac:dyDescent="0.25">
      <c r="A126" s="12">
        <v>42914</v>
      </c>
      <c r="B126" s="13">
        <v>19368.856</v>
      </c>
      <c r="C126" s="13">
        <v>19445.599999999999</v>
      </c>
    </row>
    <row r="127" spans="1:3" x14ac:dyDescent="0.25">
      <c r="A127" s="12">
        <v>42915</v>
      </c>
      <c r="B127" s="13">
        <v>20378.505000000001</v>
      </c>
      <c r="C127" s="13">
        <v>20529.018</v>
      </c>
    </row>
    <row r="128" spans="1:3" x14ac:dyDescent="0.25">
      <c r="A128" s="12">
        <v>42916</v>
      </c>
      <c r="B128" s="13">
        <v>19179.695</v>
      </c>
      <c r="C128" s="13">
        <v>19574.327000000001</v>
      </c>
    </row>
    <row r="129" spans="1:3" x14ac:dyDescent="0.25">
      <c r="A129" s="12">
        <v>42917</v>
      </c>
      <c r="B129" s="13">
        <v>20767.100999999999</v>
      </c>
      <c r="C129" s="13">
        <v>20949.599999999999</v>
      </c>
    </row>
    <row r="130" spans="1:3" x14ac:dyDescent="0.25">
      <c r="A130" s="12">
        <v>42918</v>
      </c>
      <c r="B130" s="13">
        <v>16543.236000000001</v>
      </c>
      <c r="C130" s="13">
        <v>17003.345000000001</v>
      </c>
    </row>
    <row r="131" spans="1:3" x14ac:dyDescent="0.25">
      <c r="A131" s="12">
        <v>42919</v>
      </c>
      <c r="B131" s="13">
        <v>20625.296999999999</v>
      </c>
      <c r="C131" s="13">
        <v>20778.109</v>
      </c>
    </row>
    <row r="132" spans="1:3" x14ac:dyDescent="0.25">
      <c r="A132" s="12">
        <v>42920</v>
      </c>
      <c r="B132" s="13">
        <v>20965.3</v>
      </c>
      <c r="C132" s="13">
        <v>21078.036</v>
      </c>
    </row>
    <row r="133" spans="1:3" x14ac:dyDescent="0.25">
      <c r="A133" s="12">
        <v>42921</v>
      </c>
      <c r="B133" s="13">
        <v>21094.007000000001</v>
      </c>
      <c r="C133" s="13">
        <v>21160.291000000001</v>
      </c>
    </row>
    <row r="134" spans="1:3" x14ac:dyDescent="0.25">
      <c r="A134" s="12">
        <v>42922</v>
      </c>
      <c r="B134" s="13">
        <v>21094.007000000001</v>
      </c>
      <c r="C134" s="13">
        <v>21176</v>
      </c>
    </row>
    <row r="135" spans="1:3" x14ac:dyDescent="0.25">
      <c r="A135" s="12">
        <v>42923</v>
      </c>
      <c r="B135" s="13">
        <v>17686.949000000001</v>
      </c>
      <c r="C135" s="13">
        <v>17736.363000000001</v>
      </c>
    </row>
    <row r="136" spans="1:3" x14ac:dyDescent="0.25">
      <c r="A136" s="12">
        <v>42924</v>
      </c>
      <c r="B136" s="13">
        <v>21094.007000000001</v>
      </c>
      <c r="C136" s="13">
        <v>21243.562999999998</v>
      </c>
    </row>
    <row r="137" spans="1:3" x14ac:dyDescent="0.25">
      <c r="A137" s="12">
        <v>42925</v>
      </c>
      <c r="B137" s="13">
        <v>21001.437000000002</v>
      </c>
      <c r="C137" s="13">
        <v>21141.163</v>
      </c>
    </row>
    <row r="138" spans="1:3" x14ac:dyDescent="0.25">
      <c r="A138" s="12">
        <v>42926</v>
      </c>
      <c r="B138" s="13">
        <v>21083.388999999999</v>
      </c>
      <c r="C138" s="13">
        <v>21220.799999999999</v>
      </c>
    </row>
    <row r="139" spans="1:3" x14ac:dyDescent="0.25">
      <c r="A139" s="12">
        <v>42927</v>
      </c>
      <c r="B139" s="13">
        <v>21088.645</v>
      </c>
      <c r="C139" s="13">
        <v>21194.400000000001</v>
      </c>
    </row>
    <row r="140" spans="1:3" x14ac:dyDescent="0.25">
      <c r="A140" s="12">
        <v>42928</v>
      </c>
      <c r="B140" s="13">
        <v>21067.208999999999</v>
      </c>
      <c r="C140" s="13">
        <v>21210.762999999999</v>
      </c>
    </row>
    <row r="141" spans="1:3" x14ac:dyDescent="0.25">
      <c r="A141" s="12">
        <v>42929</v>
      </c>
      <c r="B141" s="13">
        <v>21078.947</v>
      </c>
      <c r="C141" s="13">
        <v>21201.091</v>
      </c>
    </row>
    <row r="142" spans="1:3" x14ac:dyDescent="0.25">
      <c r="A142" s="12">
        <v>42930</v>
      </c>
      <c r="B142" s="13">
        <v>20946.100999999999</v>
      </c>
      <c r="C142" s="13">
        <v>21064.653999999999</v>
      </c>
    </row>
    <row r="143" spans="1:3" x14ac:dyDescent="0.25">
      <c r="A143" s="12">
        <v>42931</v>
      </c>
      <c r="B143" s="13">
        <v>21043.314999999999</v>
      </c>
      <c r="C143" s="13">
        <v>21205.091</v>
      </c>
    </row>
    <row r="144" spans="1:3" x14ac:dyDescent="0.25">
      <c r="A144" s="12">
        <v>42932</v>
      </c>
      <c r="B144" s="13">
        <v>20924.990000000002</v>
      </c>
      <c r="C144" s="13">
        <v>20987.853999999999</v>
      </c>
    </row>
    <row r="145" spans="1:3" x14ac:dyDescent="0.25">
      <c r="A145" s="12">
        <v>42933</v>
      </c>
      <c r="B145" s="13">
        <v>21095.261999999999</v>
      </c>
      <c r="C145" s="13">
        <v>21272.291000000001</v>
      </c>
    </row>
    <row r="146" spans="1:3" x14ac:dyDescent="0.25">
      <c r="A146" s="12">
        <v>42934</v>
      </c>
      <c r="B146" s="13">
        <v>21095.261999999999</v>
      </c>
      <c r="C146" s="13">
        <v>21278.182000000001</v>
      </c>
    </row>
    <row r="147" spans="1:3" x14ac:dyDescent="0.25">
      <c r="A147" s="12">
        <v>42935</v>
      </c>
      <c r="B147" s="13">
        <v>21095.261999999999</v>
      </c>
      <c r="C147" s="13">
        <v>21248.363000000001</v>
      </c>
    </row>
    <row r="148" spans="1:3" x14ac:dyDescent="0.25">
      <c r="A148" s="12">
        <v>42936</v>
      </c>
      <c r="B148" s="13">
        <v>21095.257000000001</v>
      </c>
      <c r="C148" s="13">
        <v>21276.363000000001</v>
      </c>
    </row>
    <row r="149" spans="1:3" x14ac:dyDescent="0.25">
      <c r="A149" s="12">
        <v>42937</v>
      </c>
      <c r="B149" s="13">
        <v>20766.557000000001</v>
      </c>
      <c r="C149" s="13">
        <v>21075.273000000001</v>
      </c>
    </row>
    <row r="150" spans="1:3" x14ac:dyDescent="0.25">
      <c r="A150" s="12">
        <v>42938</v>
      </c>
      <c r="B150" s="13">
        <v>14906.14</v>
      </c>
      <c r="C150" s="13">
        <v>15120.073</v>
      </c>
    </row>
    <row r="151" spans="1:3" x14ac:dyDescent="0.25">
      <c r="A151" s="12">
        <v>42939</v>
      </c>
      <c r="B151" s="13">
        <v>16133.367</v>
      </c>
      <c r="C151" s="13">
        <v>16469.163</v>
      </c>
    </row>
    <row r="152" spans="1:3" x14ac:dyDescent="0.25">
      <c r="A152" s="12">
        <v>42940</v>
      </c>
      <c r="B152" s="13">
        <v>21028.834999999999</v>
      </c>
      <c r="C152" s="13">
        <v>20817.599999999999</v>
      </c>
    </row>
    <row r="153" spans="1:3" x14ac:dyDescent="0.25">
      <c r="A153" s="12">
        <v>42941</v>
      </c>
      <c r="B153" s="13">
        <v>21059.324000000001</v>
      </c>
      <c r="C153" s="13">
        <v>20913.236000000001</v>
      </c>
    </row>
    <row r="154" spans="1:3" x14ac:dyDescent="0.25">
      <c r="A154" s="12">
        <v>42942</v>
      </c>
      <c r="B154" s="13">
        <v>20565.954000000002</v>
      </c>
      <c r="C154" s="13">
        <v>20837.599999999999</v>
      </c>
    </row>
    <row r="155" spans="1:3" x14ac:dyDescent="0.25">
      <c r="A155" s="12">
        <v>42943</v>
      </c>
      <c r="B155" s="13">
        <v>20963.22</v>
      </c>
      <c r="C155" s="13">
        <v>20771.054</v>
      </c>
    </row>
    <row r="156" spans="1:3" x14ac:dyDescent="0.25">
      <c r="A156" s="12">
        <v>42944</v>
      </c>
      <c r="B156" s="13">
        <v>21094.891</v>
      </c>
      <c r="C156" s="13">
        <v>21337.018</v>
      </c>
    </row>
    <row r="157" spans="1:3" x14ac:dyDescent="0.25">
      <c r="A157" s="12">
        <v>42945</v>
      </c>
      <c r="B157" s="13">
        <v>21094.891</v>
      </c>
      <c r="C157" s="13">
        <v>21558.400000000001</v>
      </c>
    </row>
    <row r="158" spans="1:3" x14ac:dyDescent="0.25">
      <c r="A158" s="12">
        <v>42946</v>
      </c>
      <c r="B158" s="13">
        <v>28224.308000000001</v>
      </c>
      <c r="C158" s="14">
        <f>28653.82</f>
        <v>28653.82</v>
      </c>
    </row>
    <row r="159" spans="1:3" x14ac:dyDescent="0.25">
      <c r="A159" s="12">
        <v>42947</v>
      </c>
      <c r="B159" s="13">
        <v>23020.768</v>
      </c>
      <c r="C159" s="13">
        <v>23199.927</v>
      </c>
    </row>
    <row r="160" spans="1:3" x14ac:dyDescent="0.25">
      <c r="A160" s="12">
        <v>42948</v>
      </c>
      <c r="B160" s="13">
        <v>21094.519</v>
      </c>
      <c r="C160" s="13">
        <v>21291.927</v>
      </c>
    </row>
    <row r="161" spans="1:3" x14ac:dyDescent="0.25">
      <c r="A161" s="12">
        <v>42949</v>
      </c>
      <c r="B161" s="13">
        <v>21094.519</v>
      </c>
      <c r="C161" s="13">
        <v>21336.073</v>
      </c>
    </row>
    <row r="162" spans="1:3" x14ac:dyDescent="0.25">
      <c r="A162" s="12">
        <v>42950</v>
      </c>
      <c r="B162" s="13">
        <v>21015.791000000001</v>
      </c>
      <c r="C162" s="13">
        <v>21401.309000000001</v>
      </c>
    </row>
    <row r="163" spans="1:3" x14ac:dyDescent="0.25">
      <c r="A163" s="12">
        <v>42951</v>
      </c>
      <c r="B163" s="13">
        <v>21060.769</v>
      </c>
      <c r="C163" s="13">
        <v>21495.345000000001</v>
      </c>
    </row>
    <row r="164" spans="1:3" x14ac:dyDescent="0.25">
      <c r="A164" s="12">
        <v>42952</v>
      </c>
      <c r="B164" s="13">
        <v>21094.519</v>
      </c>
      <c r="C164" s="13">
        <v>21602.182000000001</v>
      </c>
    </row>
    <row r="165" spans="1:3" x14ac:dyDescent="0.25">
      <c r="A165" s="12">
        <v>42953</v>
      </c>
      <c r="B165" s="13">
        <v>21094.519</v>
      </c>
      <c r="C165" s="13">
        <v>21569.382000000001</v>
      </c>
    </row>
    <row r="166" spans="1:3" x14ac:dyDescent="0.25">
      <c r="A166" s="12">
        <v>42954</v>
      </c>
      <c r="B166" s="13">
        <v>21093.712</v>
      </c>
      <c r="C166" s="13">
        <v>21498.036</v>
      </c>
    </row>
    <row r="167" spans="1:3" x14ac:dyDescent="0.25">
      <c r="A167" s="12">
        <v>42955</v>
      </c>
      <c r="B167" s="13">
        <v>21093.712</v>
      </c>
      <c r="C167" s="13">
        <v>21471.708999999999</v>
      </c>
    </row>
    <row r="168" spans="1:3" x14ac:dyDescent="0.25">
      <c r="A168" s="12">
        <v>42956</v>
      </c>
      <c r="B168" s="13">
        <v>21093.712</v>
      </c>
      <c r="C168" s="13">
        <v>21557.599999999999</v>
      </c>
    </row>
    <row r="169" spans="1:3" x14ac:dyDescent="0.25">
      <c r="A169" s="12">
        <v>42957</v>
      </c>
      <c r="B169" s="13">
        <v>21093.712</v>
      </c>
      <c r="C169" s="13">
        <v>21391.635999999999</v>
      </c>
    </row>
    <row r="170" spans="1:3" x14ac:dyDescent="0.25">
      <c r="A170" s="12">
        <v>42958</v>
      </c>
      <c r="B170" s="13">
        <v>20079.512999999999</v>
      </c>
      <c r="C170" s="13">
        <v>20475.635999999999</v>
      </c>
    </row>
    <row r="171" spans="1:3" x14ac:dyDescent="0.25">
      <c r="A171" s="12">
        <v>42959</v>
      </c>
      <c r="B171" s="13">
        <v>20060.434000000001</v>
      </c>
      <c r="C171" s="13">
        <v>20828.073</v>
      </c>
    </row>
    <row r="172" spans="1:3" x14ac:dyDescent="0.25">
      <c r="A172" s="12">
        <v>42960</v>
      </c>
      <c r="B172" s="13">
        <v>7370.9939999999997</v>
      </c>
      <c r="C172" s="13">
        <v>7822.7640000000001</v>
      </c>
    </row>
    <row r="173" spans="1:3" x14ac:dyDescent="0.25">
      <c r="A173" s="12">
        <v>42961</v>
      </c>
      <c r="B173" s="13">
        <v>0</v>
      </c>
      <c r="C173" s="13">
        <v>-0.14499999999999999</v>
      </c>
    </row>
    <row r="174" spans="1:3" x14ac:dyDescent="0.25">
      <c r="A174" s="12">
        <v>42962</v>
      </c>
      <c r="B174" s="13">
        <v>225.983</v>
      </c>
      <c r="C174" s="13">
        <v>665.673</v>
      </c>
    </row>
    <row r="175" spans="1:3" x14ac:dyDescent="0.25">
      <c r="A175" s="12">
        <v>42963</v>
      </c>
      <c r="B175" s="13">
        <v>13458.664000000001</v>
      </c>
      <c r="C175" s="13">
        <v>10313.308999999999</v>
      </c>
    </row>
    <row r="176" spans="1:3" x14ac:dyDescent="0.25">
      <c r="A176" s="12">
        <v>42964</v>
      </c>
      <c r="B176" s="13">
        <v>0</v>
      </c>
      <c r="C176" s="13">
        <v>0</v>
      </c>
    </row>
    <row r="177" spans="1:3" x14ac:dyDescent="0.25">
      <c r="A177" s="12">
        <v>42965</v>
      </c>
      <c r="B177" s="13">
        <v>6982.9830000000002</v>
      </c>
      <c r="C177" s="13">
        <v>7369.8909999999996</v>
      </c>
    </row>
    <row r="178" spans="1:3" x14ac:dyDescent="0.25">
      <c r="A178" s="12">
        <v>42966</v>
      </c>
      <c r="B178" s="13">
        <v>17314.755000000001</v>
      </c>
      <c r="C178" s="13">
        <v>17194.473000000002</v>
      </c>
    </row>
    <row r="179" spans="1:3" x14ac:dyDescent="0.25">
      <c r="A179" s="12">
        <v>42967</v>
      </c>
      <c r="B179" s="13">
        <v>14731.394</v>
      </c>
      <c r="C179" s="13">
        <v>14907.927</v>
      </c>
    </row>
    <row r="180" spans="1:3" x14ac:dyDescent="0.25">
      <c r="A180" s="12">
        <v>42968</v>
      </c>
      <c r="B180" s="13">
        <v>21026.161</v>
      </c>
      <c r="C180" s="13">
        <v>21368.218000000001</v>
      </c>
    </row>
    <row r="181" spans="1:3" x14ac:dyDescent="0.25">
      <c r="A181" s="12">
        <v>42969</v>
      </c>
      <c r="B181" s="13">
        <v>21087.438999999998</v>
      </c>
      <c r="C181" s="13">
        <v>21401.018</v>
      </c>
    </row>
    <row r="182" spans="1:3" x14ac:dyDescent="0.25">
      <c r="A182" s="12">
        <v>42970</v>
      </c>
      <c r="B182" s="13">
        <v>21089.925999999999</v>
      </c>
      <c r="C182" s="13">
        <v>21461.309000000001</v>
      </c>
    </row>
    <row r="183" spans="1:3" x14ac:dyDescent="0.25">
      <c r="A183" s="12">
        <v>42971</v>
      </c>
      <c r="B183" s="13">
        <v>20957.379000000001</v>
      </c>
      <c r="C183" s="13">
        <v>21337.145</v>
      </c>
    </row>
    <row r="184" spans="1:3" x14ac:dyDescent="0.25">
      <c r="A184" s="12">
        <v>42972</v>
      </c>
      <c r="B184" s="13">
        <v>21094.300999999999</v>
      </c>
      <c r="C184" s="13">
        <v>21481.599999999999</v>
      </c>
    </row>
    <row r="185" spans="1:3" x14ac:dyDescent="0.25">
      <c r="A185" s="12">
        <v>42973</v>
      </c>
      <c r="B185" s="13">
        <v>21094.300999999999</v>
      </c>
      <c r="C185" s="13">
        <v>21500.073</v>
      </c>
    </row>
    <row r="186" spans="1:3" x14ac:dyDescent="0.25">
      <c r="A186" s="12">
        <v>42974</v>
      </c>
      <c r="B186" s="13">
        <v>21089.059000000001</v>
      </c>
      <c r="C186" s="13">
        <v>21597.963</v>
      </c>
    </row>
    <row r="187" spans="1:3" x14ac:dyDescent="0.25">
      <c r="A187" s="12">
        <v>42975</v>
      </c>
      <c r="B187" s="13">
        <v>21073.920999999998</v>
      </c>
      <c r="C187" s="13">
        <v>21636.363000000001</v>
      </c>
    </row>
    <row r="188" spans="1:3" x14ac:dyDescent="0.25">
      <c r="A188" s="12">
        <v>42976</v>
      </c>
      <c r="B188" s="13">
        <v>20935.935000000001</v>
      </c>
      <c r="C188" s="13">
        <v>21466.835999999999</v>
      </c>
    </row>
    <row r="189" spans="1:3" x14ac:dyDescent="0.25">
      <c r="A189" s="12">
        <v>42977</v>
      </c>
      <c r="B189" s="13">
        <v>20938.748</v>
      </c>
      <c r="C189" s="13">
        <v>21515.054</v>
      </c>
    </row>
    <row r="190" spans="1:3" x14ac:dyDescent="0.25">
      <c r="A190" s="12">
        <v>42978</v>
      </c>
      <c r="B190" s="13">
        <v>20266.597000000002</v>
      </c>
      <c r="C190" s="13">
        <v>20611.562999999998</v>
      </c>
    </row>
    <row r="191" spans="1:3" x14ac:dyDescent="0.25">
      <c r="A191" s="12">
        <v>42979</v>
      </c>
      <c r="B191" s="13">
        <v>22981.945</v>
      </c>
      <c r="C191" s="13">
        <v>23493.236000000001</v>
      </c>
    </row>
    <row r="192" spans="1:3" x14ac:dyDescent="0.25">
      <c r="A192" s="12">
        <v>42980</v>
      </c>
      <c r="B192" s="13">
        <v>20201.965</v>
      </c>
      <c r="C192" s="13">
        <v>21163.418000000001</v>
      </c>
    </row>
    <row r="193" spans="1:3" x14ac:dyDescent="0.25">
      <c r="A193" s="12">
        <v>42981</v>
      </c>
      <c r="B193" s="13">
        <v>21032.856</v>
      </c>
      <c r="C193" s="13">
        <v>21406.400000000001</v>
      </c>
    </row>
    <row r="194" spans="1:3" x14ac:dyDescent="0.25">
      <c r="A194" s="12">
        <v>42982</v>
      </c>
      <c r="B194" s="13">
        <v>21063.609</v>
      </c>
      <c r="C194" s="13">
        <v>21425.599999999999</v>
      </c>
    </row>
    <row r="195" spans="1:3" x14ac:dyDescent="0.25">
      <c r="A195" s="12">
        <v>42983</v>
      </c>
      <c r="B195" s="13">
        <v>14622.954</v>
      </c>
      <c r="C195" s="13">
        <v>15079.853999999999</v>
      </c>
    </row>
    <row r="196" spans="1:3" x14ac:dyDescent="0.25">
      <c r="A196" s="12">
        <v>42984</v>
      </c>
      <c r="B196" s="13">
        <v>21086.398000000001</v>
      </c>
      <c r="C196" s="13">
        <v>21607.781999999999</v>
      </c>
    </row>
    <row r="197" spans="1:3" x14ac:dyDescent="0.25">
      <c r="A197" s="12">
        <v>42985</v>
      </c>
      <c r="B197" s="13">
        <v>21094.813999999998</v>
      </c>
      <c r="C197" s="13">
        <v>21565.091</v>
      </c>
    </row>
    <row r="198" spans="1:3" x14ac:dyDescent="0.25">
      <c r="A198" s="12">
        <v>42986</v>
      </c>
      <c r="B198" s="13">
        <v>21094.813999999998</v>
      </c>
      <c r="C198" s="13">
        <v>21559.635999999999</v>
      </c>
    </row>
    <row r="199" spans="1:3" x14ac:dyDescent="0.25">
      <c r="A199" s="12">
        <v>42987</v>
      </c>
      <c r="B199" s="13">
        <v>21094.813999999998</v>
      </c>
      <c r="C199" s="13">
        <v>21541.817999999999</v>
      </c>
    </row>
    <row r="200" spans="1:3" x14ac:dyDescent="0.25">
      <c r="A200" s="12">
        <v>42988</v>
      </c>
      <c r="B200" s="13">
        <v>21032.967000000001</v>
      </c>
      <c r="C200" s="13">
        <v>21566.182000000001</v>
      </c>
    </row>
    <row r="201" spans="1:3" x14ac:dyDescent="0.25">
      <c r="A201" s="12">
        <v>42989</v>
      </c>
      <c r="B201" s="13">
        <v>21009.824000000001</v>
      </c>
      <c r="C201" s="13">
        <v>21563.708999999999</v>
      </c>
    </row>
    <row r="202" spans="1:3" x14ac:dyDescent="0.25">
      <c r="A202" s="12">
        <v>42990</v>
      </c>
      <c r="B202" s="13">
        <v>21037.034</v>
      </c>
      <c r="C202" s="13">
        <v>21296.508999999998</v>
      </c>
    </row>
    <row r="203" spans="1:3" x14ac:dyDescent="0.25">
      <c r="A203" s="12">
        <v>42991</v>
      </c>
      <c r="B203" s="13">
        <v>21012.594000000001</v>
      </c>
      <c r="C203" s="13">
        <v>21470.544999999998</v>
      </c>
    </row>
    <row r="204" spans="1:3" x14ac:dyDescent="0.25">
      <c r="A204" s="12">
        <v>42992</v>
      </c>
      <c r="B204" s="13">
        <v>21046.859</v>
      </c>
      <c r="C204" s="13">
        <v>21435.635999999999</v>
      </c>
    </row>
    <row r="205" spans="1:3" x14ac:dyDescent="0.25">
      <c r="A205" s="12">
        <v>42993</v>
      </c>
      <c r="B205" s="13">
        <v>21095.99</v>
      </c>
      <c r="C205" s="13">
        <v>21497.091</v>
      </c>
    </row>
    <row r="206" spans="1:3" x14ac:dyDescent="0.25">
      <c r="A206" s="12">
        <v>42994</v>
      </c>
      <c r="B206" s="13">
        <v>15886.593999999999</v>
      </c>
      <c r="C206" s="13">
        <v>16235.2</v>
      </c>
    </row>
    <row r="207" spans="1:3" x14ac:dyDescent="0.25">
      <c r="A207" s="12">
        <v>42995</v>
      </c>
      <c r="B207" s="13">
        <v>20550.867999999999</v>
      </c>
      <c r="C207" s="13">
        <v>21290.400000000001</v>
      </c>
    </row>
    <row r="208" spans="1:3" x14ac:dyDescent="0.25">
      <c r="A208" s="12">
        <v>42996</v>
      </c>
      <c r="B208" s="13">
        <v>17952.448</v>
      </c>
      <c r="C208" s="13">
        <v>18281.454000000002</v>
      </c>
    </row>
    <row r="209" spans="1:3" x14ac:dyDescent="0.25">
      <c r="A209" s="12">
        <v>42997</v>
      </c>
      <c r="B209" s="13">
        <v>19948.661</v>
      </c>
      <c r="C209" s="13">
        <v>21363.418000000001</v>
      </c>
    </row>
    <row r="210" spans="1:3" x14ac:dyDescent="0.25">
      <c r="A210" s="12">
        <v>42998</v>
      </c>
      <c r="B210" s="13">
        <v>21093.853999999999</v>
      </c>
      <c r="C210" s="13">
        <v>21469.163</v>
      </c>
    </row>
    <row r="211" spans="1:3" x14ac:dyDescent="0.25">
      <c r="A211" s="12">
        <v>42999</v>
      </c>
      <c r="B211" s="13">
        <v>21093.853999999999</v>
      </c>
      <c r="C211" s="13">
        <v>21443.054</v>
      </c>
    </row>
    <row r="212" spans="1:3" x14ac:dyDescent="0.25">
      <c r="A212" s="12">
        <v>43000</v>
      </c>
      <c r="B212" s="13">
        <v>20859.201000000001</v>
      </c>
      <c r="C212" s="13">
        <v>21386.327000000001</v>
      </c>
    </row>
    <row r="213" spans="1:3" x14ac:dyDescent="0.25">
      <c r="A213" s="12">
        <v>43001</v>
      </c>
      <c r="B213" s="13">
        <v>20912.775000000001</v>
      </c>
      <c r="C213" s="13">
        <v>21369.963</v>
      </c>
    </row>
    <row r="214" spans="1:3" x14ac:dyDescent="0.25">
      <c r="A214" s="12">
        <v>43002</v>
      </c>
      <c r="B214" s="13">
        <v>13885.664000000001</v>
      </c>
      <c r="C214" s="13">
        <v>14113.236000000001</v>
      </c>
    </row>
    <row r="215" spans="1:3" x14ac:dyDescent="0.25">
      <c r="A215" s="12">
        <v>43003</v>
      </c>
      <c r="B215" s="13">
        <v>21077.061000000002</v>
      </c>
      <c r="C215" s="13">
        <v>21379.562999999998</v>
      </c>
    </row>
    <row r="216" spans="1:3" x14ac:dyDescent="0.25">
      <c r="A216" s="12">
        <v>43004</v>
      </c>
      <c r="B216" s="13">
        <v>21070.632000000001</v>
      </c>
      <c r="C216" s="13">
        <v>21389.018</v>
      </c>
    </row>
    <row r="217" spans="1:3" x14ac:dyDescent="0.25">
      <c r="A217" s="12">
        <v>43005</v>
      </c>
      <c r="B217" s="13">
        <v>21094.813999999998</v>
      </c>
      <c r="C217" s="13">
        <v>21468.726999999999</v>
      </c>
    </row>
    <row r="218" spans="1:3" x14ac:dyDescent="0.25">
      <c r="A218" s="12">
        <v>43006</v>
      </c>
      <c r="B218" s="13">
        <v>21094.813999999998</v>
      </c>
      <c r="C218" s="13">
        <v>21397.891</v>
      </c>
    </row>
    <row r="219" spans="1:3" x14ac:dyDescent="0.25">
      <c r="A219" s="12">
        <v>43007</v>
      </c>
      <c r="B219" s="13">
        <v>20916.587</v>
      </c>
      <c r="C219" s="13">
        <v>21388.945</v>
      </c>
    </row>
    <row r="220" spans="1:3" x14ac:dyDescent="0.25">
      <c r="A220" s="12">
        <v>43008</v>
      </c>
      <c r="B220" s="13">
        <v>20986.611000000001</v>
      </c>
      <c r="C220" s="13">
        <v>21421.236000000001</v>
      </c>
    </row>
    <row r="221" spans="1:3" x14ac:dyDescent="0.25">
      <c r="A221" s="12">
        <v>43009</v>
      </c>
      <c r="B221" s="13">
        <v>20825.864000000001</v>
      </c>
      <c r="C221" s="13">
        <v>21304.363000000001</v>
      </c>
    </row>
    <row r="222" spans="1:3" x14ac:dyDescent="0.25">
      <c r="A222" s="12">
        <v>43010</v>
      </c>
      <c r="B222" s="13">
        <v>18858.758999999998</v>
      </c>
      <c r="C222" s="13">
        <v>18733.382000000001</v>
      </c>
    </row>
    <row r="223" spans="1:3" x14ac:dyDescent="0.25">
      <c r="A223" s="12">
        <v>43011</v>
      </c>
      <c r="B223" s="13">
        <v>20612.866000000002</v>
      </c>
      <c r="C223" s="13">
        <v>21339.200000000001</v>
      </c>
    </row>
    <row r="224" spans="1:3" x14ac:dyDescent="0.25">
      <c r="A224" s="12">
        <v>43012</v>
      </c>
      <c r="B224" s="13">
        <v>21095.108</v>
      </c>
      <c r="C224" s="13">
        <v>21547.491000000002</v>
      </c>
    </row>
    <row r="225" spans="1:3" x14ac:dyDescent="0.25">
      <c r="A225" s="12">
        <v>43013</v>
      </c>
      <c r="B225" s="13">
        <v>21095.108</v>
      </c>
      <c r="C225" s="13">
        <v>21567.708999999999</v>
      </c>
    </row>
    <row r="226" spans="1:3" x14ac:dyDescent="0.25">
      <c r="A226" s="12">
        <v>43014</v>
      </c>
      <c r="B226" s="13">
        <v>21095.108</v>
      </c>
      <c r="C226" s="13">
        <v>21596.508999999998</v>
      </c>
    </row>
    <row r="227" spans="1:3" x14ac:dyDescent="0.25">
      <c r="A227" s="12">
        <v>43015</v>
      </c>
      <c r="B227" s="13">
        <v>17286.347000000002</v>
      </c>
      <c r="C227" s="13">
        <v>18239.127</v>
      </c>
    </row>
    <row r="228" spans="1:3" x14ac:dyDescent="0.25">
      <c r="A228" s="12">
        <v>43016</v>
      </c>
      <c r="B228" s="13">
        <v>20890.069</v>
      </c>
      <c r="C228" s="13">
        <v>21373.163</v>
      </c>
    </row>
    <row r="229" spans="1:3" x14ac:dyDescent="0.25">
      <c r="A229" s="12">
        <v>43017</v>
      </c>
      <c r="B229" s="13">
        <v>21049.123</v>
      </c>
      <c r="C229" s="13">
        <v>21057.309000000001</v>
      </c>
    </row>
    <row r="230" spans="1:3" x14ac:dyDescent="0.25">
      <c r="A230" s="12">
        <v>43018</v>
      </c>
      <c r="B230" s="13">
        <v>20951.054</v>
      </c>
      <c r="C230" s="13">
        <v>20861.817999999999</v>
      </c>
    </row>
    <row r="231" spans="1:3" x14ac:dyDescent="0.25">
      <c r="A231" s="12">
        <v>43019</v>
      </c>
      <c r="B231" s="13">
        <v>17911.403999999999</v>
      </c>
      <c r="C231" s="13">
        <v>18773.309000000001</v>
      </c>
    </row>
    <row r="232" spans="1:3" x14ac:dyDescent="0.25">
      <c r="A232" s="12">
        <v>43020</v>
      </c>
      <c r="B232" s="13">
        <v>21095.185000000001</v>
      </c>
      <c r="C232" s="13">
        <v>21040.945</v>
      </c>
    </row>
    <row r="233" spans="1:3" x14ac:dyDescent="0.25">
      <c r="A233" s="12">
        <v>43021</v>
      </c>
      <c r="B233" s="13">
        <v>16090.37</v>
      </c>
      <c r="C233" s="13">
        <v>15017.091</v>
      </c>
    </row>
    <row r="234" spans="1:3" x14ac:dyDescent="0.25">
      <c r="A234" s="12">
        <v>43022</v>
      </c>
      <c r="B234" s="13">
        <v>18583.192999999999</v>
      </c>
      <c r="C234" s="13">
        <v>19216.436000000002</v>
      </c>
    </row>
    <row r="235" spans="1:3" x14ac:dyDescent="0.25">
      <c r="A235" s="12">
        <v>43023</v>
      </c>
      <c r="B235" s="13">
        <v>20844.909</v>
      </c>
      <c r="C235" s="13">
        <v>20964.073</v>
      </c>
    </row>
    <row r="236" spans="1:3" x14ac:dyDescent="0.25">
      <c r="A236" s="12">
        <v>43024</v>
      </c>
      <c r="B236" s="13">
        <v>21092.125</v>
      </c>
      <c r="C236" s="13">
        <v>20748.8</v>
      </c>
    </row>
    <row r="237" spans="1:3" x14ac:dyDescent="0.25">
      <c r="A237" s="12">
        <v>43025</v>
      </c>
      <c r="B237" s="13">
        <v>17699.687999999998</v>
      </c>
      <c r="C237" s="13">
        <v>17646.327000000001</v>
      </c>
    </row>
    <row r="238" spans="1:3" x14ac:dyDescent="0.25">
      <c r="A238" s="12">
        <v>43026</v>
      </c>
      <c r="B238" s="13">
        <v>14542.7</v>
      </c>
      <c r="C238" s="13">
        <v>14504.654</v>
      </c>
    </row>
    <row r="239" spans="1:3" x14ac:dyDescent="0.25">
      <c r="A239" s="12">
        <v>43027</v>
      </c>
      <c r="B239" s="13">
        <v>15533.554</v>
      </c>
      <c r="C239" s="13">
        <v>15550.545</v>
      </c>
    </row>
    <row r="240" spans="1:3" x14ac:dyDescent="0.25">
      <c r="A240" s="12">
        <v>43028</v>
      </c>
      <c r="B240" s="13">
        <v>16685.401000000002</v>
      </c>
      <c r="C240" s="13">
        <v>16880.363000000001</v>
      </c>
    </row>
    <row r="241" spans="1:3" x14ac:dyDescent="0.25">
      <c r="A241" s="12">
        <v>43029</v>
      </c>
      <c r="B241" s="13">
        <v>16803.835999999999</v>
      </c>
      <c r="C241" s="13">
        <v>16717.672999999999</v>
      </c>
    </row>
    <row r="242" spans="1:3" x14ac:dyDescent="0.25">
      <c r="A242" s="12">
        <v>43030</v>
      </c>
      <c r="B242" s="13">
        <v>14487.067999999999</v>
      </c>
      <c r="C242" s="13">
        <v>14547.054</v>
      </c>
    </row>
    <row r="243" spans="1:3" x14ac:dyDescent="0.25">
      <c r="A243" s="12">
        <v>43031</v>
      </c>
      <c r="B243" s="13">
        <v>13708.82</v>
      </c>
      <c r="C243" s="13">
        <v>14733.891</v>
      </c>
    </row>
    <row r="244" spans="1:3" x14ac:dyDescent="0.25">
      <c r="A244" s="12">
        <v>43032</v>
      </c>
      <c r="B244" s="13">
        <v>16692.045999999998</v>
      </c>
      <c r="C244" s="13">
        <v>17730.109</v>
      </c>
    </row>
    <row r="245" spans="1:3" x14ac:dyDescent="0.25">
      <c r="A245" s="12">
        <v>43033</v>
      </c>
      <c r="B245" s="13">
        <v>15832.64</v>
      </c>
      <c r="C245" s="13">
        <v>16309.527</v>
      </c>
    </row>
    <row r="246" spans="1:3" x14ac:dyDescent="0.25">
      <c r="A246" s="12">
        <v>43034</v>
      </c>
      <c r="B246" s="13">
        <v>14867.048000000001</v>
      </c>
      <c r="C246" s="13">
        <v>14919.636</v>
      </c>
    </row>
    <row r="247" spans="1:3" x14ac:dyDescent="0.25">
      <c r="A247" s="12">
        <v>43035</v>
      </c>
      <c r="B247" s="13">
        <v>14508.862999999999</v>
      </c>
      <c r="C247" s="13">
        <v>14442.835999999999</v>
      </c>
    </row>
    <row r="248" spans="1:3" x14ac:dyDescent="0.25">
      <c r="A248" s="12">
        <v>43036</v>
      </c>
      <c r="B248" s="13">
        <v>12920.33</v>
      </c>
      <c r="C248" s="13">
        <v>13130.835999999999</v>
      </c>
    </row>
    <row r="249" spans="1:3" x14ac:dyDescent="0.25">
      <c r="A249" s="12">
        <v>43037</v>
      </c>
      <c r="B249" s="13">
        <v>12532.272999999999</v>
      </c>
      <c r="C249" s="13">
        <v>12871.927</v>
      </c>
    </row>
    <row r="250" spans="1:3" x14ac:dyDescent="0.25">
      <c r="A250" s="12">
        <v>43038</v>
      </c>
      <c r="B250" s="13">
        <v>13930.338</v>
      </c>
      <c r="C250" s="13">
        <v>13905.817999999999</v>
      </c>
    </row>
    <row r="251" spans="1:3" x14ac:dyDescent="0.25">
      <c r="A251" s="12">
        <v>43039</v>
      </c>
      <c r="B251" s="13">
        <v>12523.199000000001</v>
      </c>
      <c r="C251" s="13">
        <v>12372.582</v>
      </c>
    </row>
    <row r="252" spans="1:3" x14ac:dyDescent="0.25">
      <c r="A252" s="12">
        <v>43040</v>
      </c>
      <c r="B252" s="13">
        <v>11027.915000000001</v>
      </c>
      <c r="C252" s="13">
        <v>11125.6</v>
      </c>
    </row>
    <row r="253" spans="1:3" x14ac:dyDescent="0.25">
      <c r="A253" s="12">
        <v>43041</v>
      </c>
      <c r="B253" s="13">
        <v>10568.788</v>
      </c>
      <c r="C253" s="13">
        <v>10895.853999999999</v>
      </c>
    </row>
    <row r="254" spans="1:3" x14ac:dyDescent="0.25">
      <c r="A254" s="12">
        <v>43042</v>
      </c>
      <c r="B254" s="13">
        <v>11446.186</v>
      </c>
      <c r="C254" s="13">
        <v>11701.745000000001</v>
      </c>
    </row>
    <row r="255" spans="1:3" x14ac:dyDescent="0.25">
      <c r="A255" s="12">
        <v>43043</v>
      </c>
      <c r="B255" s="13">
        <v>10868.213</v>
      </c>
      <c r="C255" s="13">
        <v>11121.018</v>
      </c>
    </row>
    <row r="256" spans="1:3" x14ac:dyDescent="0.25">
      <c r="A256" s="12">
        <v>43044</v>
      </c>
      <c r="B256" s="13">
        <v>10518.245999999999</v>
      </c>
      <c r="C256" s="13">
        <v>10662.982</v>
      </c>
    </row>
    <row r="257" spans="1:3" x14ac:dyDescent="0.25">
      <c r="A257" s="12">
        <v>43045</v>
      </c>
      <c r="B257" s="13">
        <v>10134.974</v>
      </c>
      <c r="C257" s="13">
        <v>10682.835999999999</v>
      </c>
    </row>
    <row r="258" spans="1:3" x14ac:dyDescent="0.25">
      <c r="A258" s="12">
        <v>43046</v>
      </c>
      <c r="B258" s="13">
        <v>10156.884</v>
      </c>
      <c r="C258" s="13">
        <v>10644</v>
      </c>
    </row>
    <row r="259" spans="1:3" x14ac:dyDescent="0.25">
      <c r="A259" s="12">
        <v>43047</v>
      </c>
      <c r="B259" s="13">
        <v>7448.308</v>
      </c>
      <c r="C259" s="13">
        <v>7391.3450000000003</v>
      </c>
    </row>
    <row r="260" spans="1:3" x14ac:dyDescent="0.25">
      <c r="A260" s="12">
        <v>43048</v>
      </c>
      <c r="B260" s="13">
        <v>9569.2450000000008</v>
      </c>
      <c r="C260" s="13">
        <v>10338.182000000001</v>
      </c>
    </row>
    <row r="261" spans="1:3" x14ac:dyDescent="0.25">
      <c r="A261" s="12">
        <v>43049</v>
      </c>
      <c r="B261" s="13">
        <v>9653.5210000000006</v>
      </c>
      <c r="C261" s="13">
        <v>9922.0360000000001</v>
      </c>
    </row>
    <row r="262" spans="1:3" x14ac:dyDescent="0.25">
      <c r="A262" s="12">
        <v>43050</v>
      </c>
      <c r="B262" s="13">
        <v>9440.3700000000008</v>
      </c>
      <c r="C262" s="13">
        <v>9643.491</v>
      </c>
    </row>
    <row r="263" spans="1:3" x14ac:dyDescent="0.25">
      <c r="A263" s="12">
        <v>43051</v>
      </c>
      <c r="B263" s="13">
        <v>9461.1360000000004</v>
      </c>
      <c r="C263" s="13">
        <v>9624.9449999999997</v>
      </c>
    </row>
    <row r="264" spans="1:3" x14ac:dyDescent="0.25">
      <c r="A264" s="12">
        <v>43052</v>
      </c>
      <c r="B264" s="13">
        <v>9083.3670000000002</v>
      </c>
      <c r="C264" s="13">
        <v>9264.0730000000003</v>
      </c>
    </row>
    <row r="265" spans="1:3" x14ac:dyDescent="0.25">
      <c r="A265" s="12">
        <v>43053</v>
      </c>
      <c r="B265" s="13">
        <v>8955.9719999999998</v>
      </c>
      <c r="C265" s="13">
        <v>9141.7450000000008</v>
      </c>
    </row>
    <row r="266" spans="1:3" x14ac:dyDescent="0.25">
      <c r="A266" s="12">
        <v>43054</v>
      </c>
      <c r="B266" s="13">
        <v>9019.67</v>
      </c>
      <c r="C266" s="13">
        <v>9144</v>
      </c>
    </row>
    <row r="267" spans="1:3" x14ac:dyDescent="0.25">
      <c r="A267" s="12">
        <v>43055</v>
      </c>
      <c r="B267" s="13">
        <v>9182.1239999999998</v>
      </c>
      <c r="C267" s="13">
        <v>9169.9639999999999</v>
      </c>
    </row>
    <row r="268" spans="1:3" x14ac:dyDescent="0.25">
      <c r="A268" s="12">
        <v>43056</v>
      </c>
      <c r="B268" s="13">
        <v>9241.7450000000008</v>
      </c>
      <c r="C268" s="13">
        <v>9198.473</v>
      </c>
    </row>
    <row r="269" spans="1:3" x14ac:dyDescent="0.25">
      <c r="A269" s="12">
        <v>43057</v>
      </c>
      <c r="B269" s="13">
        <v>8386.6689999999999</v>
      </c>
      <c r="C269" s="13">
        <v>8541.8909999999996</v>
      </c>
    </row>
    <row r="270" spans="1:3" x14ac:dyDescent="0.25">
      <c r="A270" s="12">
        <v>43058</v>
      </c>
      <c r="B270" s="13">
        <v>7461.7150000000001</v>
      </c>
      <c r="C270" s="13">
        <v>7560</v>
      </c>
    </row>
    <row r="271" spans="1:3" x14ac:dyDescent="0.25">
      <c r="A271" s="12">
        <v>43059</v>
      </c>
      <c r="B271" s="13">
        <v>9012.1319999999996</v>
      </c>
      <c r="C271" s="13">
        <v>9114.1820000000007</v>
      </c>
    </row>
    <row r="272" spans="1:3" x14ac:dyDescent="0.25">
      <c r="A272" s="12">
        <v>43060</v>
      </c>
      <c r="B272" s="13">
        <v>8107.35</v>
      </c>
      <c r="C272" s="13">
        <v>8239.0540000000001</v>
      </c>
    </row>
    <row r="273" spans="1:3" x14ac:dyDescent="0.25">
      <c r="A273" s="12">
        <v>43061</v>
      </c>
      <c r="B273" s="13">
        <v>8480.9869999999992</v>
      </c>
      <c r="C273" s="13">
        <v>8586.1090000000004</v>
      </c>
    </row>
    <row r="274" spans="1:3" x14ac:dyDescent="0.25">
      <c r="A274" s="12">
        <v>43062</v>
      </c>
      <c r="B274" s="13">
        <v>8421.857</v>
      </c>
      <c r="C274" s="13">
        <v>8529.7450000000008</v>
      </c>
    </row>
    <row r="275" spans="1:3" x14ac:dyDescent="0.25">
      <c r="A275" s="12">
        <v>43063</v>
      </c>
      <c r="B275" s="13">
        <v>7980.22</v>
      </c>
      <c r="C275" s="13">
        <v>8091.5640000000003</v>
      </c>
    </row>
    <row r="276" spans="1:3" x14ac:dyDescent="0.25">
      <c r="A276" s="12">
        <v>43064</v>
      </c>
      <c r="B276" s="13">
        <v>8124.9359999999997</v>
      </c>
      <c r="C276" s="13">
        <v>8211.7819999999992</v>
      </c>
    </row>
    <row r="277" spans="1:3" x14ac:dyDescent="0.25">
      <c r="A277" s="12">
        <v>43065</v>
      </c>
      <c r="B277" s="13">
        <v>6740.1750000000002</v>
      </c>
      <c r="C277" s="13">
        <v>6731.0540000000001</v>
      </c>
    </row>
    <row r="278" spans="1:3" x14ac:dyDescent="0.25">
      <c r="A278" s="12">
        <v>43066</v>
      </c>
      <c r="B278" s="13">
        <v>8188.9219999999996</v>
      </c>
      <c r="C278" s="13">
        <v>8328.8729999999996</v>
      </c>
    </row>
    <row r="279" spans="1:3" x14ac:dyDescent="0.25">
      <c r="A279" s="12">
        <v>43067</v>
      </c>
      <c r="B279" s="13">
        <v>7548.4129999999996</v>
      </c>
      <c r="C279" s="13">
        <v>7680.6540000000005</v>
      </c>
    </row>
    <row r="280" spans="1:3" x14ac:dyDescent="0.25">
      <c r="A280" s="12">
        <v>43068</v>
      </c>
      <c r="B280" s="13">
        <v>7624.5280000000002</v>
      </c>
      <c r="C280" s="13">
        <v>7768.2730000000001</v>
      </c>
    </row>
    <row r="281" spans="1:3" x14ac:dyDescent="0.25">
      <c r="A281" s="12">
        <v>43069</v>
      </c>
      <c r="B281" s="13">
        <v>7360.8819999999996</v>
      </c>
      <c r="C281" s="13">
        <v>7451.6360000000004</v>
      </c>
    </row>
    <row r="282" spans="1:3" x14ac:dyDescent="0.25">
      <c r="A282" s="12">
        <v>43070</v>
      </c>
      <c r="B282" s="13">
        <v>7142.0259999999998</v>
      </c>
      <c r="C282" s="13">
        <v>7123.491</v>
      </c>
    </row>
    <row r="283" spans="1:3" x14ac:dyDescent="0.25">
      <c r="A283" s="12">
        <v>43071</v>
      </c>
      <c r="B283" s="13">
        <v>6841.8040000000001</v>
      </c>
      <c r="C283" s="13">
        <v>6815.7820000000002</v>
      </c>
    </row>
    <row r="284" spans="1:3" x14ac:dyDescent="0.25">
      <c r="A284" s="12">
        <v>43072</v>
      </c>
      <c r="B284" s="13">
        <v>5848.7960000000003</v>
      </c>
      <c r="C284" s="13">
        <v>5987.7820000000002</v>
      </c>
    </row>
    <row r="285" spans="1:3" x14ac:dyDescent="0.25">
      <c r="A285" s="12">
        <v>43073</v>
      </c>
      <c r="B285" s="13">
        <v>7809.9570000000003</v>
      </c>
      <c r="C285" s="13">
        <v>7844.1450000000004</v>
      </c>
    </row>
    <row r="286" spans="1:3" x14ac:dyDescent="0.25">
      <c r="A286" s="12">
        <v>43074</v>
      </c>
      <c r="B286" s="13">
        <v>7179.3680000000004</v>
      </c>
      <c r="C286" s="13">
        <v>7236.8729999999996</v>
      </c>
    </row>
    <row r="287" spans="1:3" x14ac:dyDescent="0.25">
      <c r="A287" s="12">
        <v>43075</v>
      </c>
      <c r="B287" s="13">
        <v>7143.8379999999997</v>
      </c>
      <c r="C287" s="13">
        <v>7063.5640000000003</v>
      </c>
    </row>
    <row r="288" spans="1:3" x14ac:dyDescent="0.25">
      <c r="A288" s="12">
        <v>43076</v>
      </c>
      <c r="B288" s="13">
        <v>7359.2349999999997</v>
      </c>
      <c r="C288" s="13">
        <v>7263.9269999999997</v>
      </c>
    </row>
    <row r="289" spans="1:3" x14ac:dyDescent="0.25">
      <c r="A289" s="12">
        <v>43077</v>
      </c>
      <c r="B289" s="13">
        <v>7313.7049999999999</v>
      </c>
      <c r="C289" s="13">
        <v>7254.0360000000001</v>
      </c>
    </row>
    <row r="290" spans="1:3" x14ac:dyDescent="0.25">
      <c r="A290" s="12">
        <v>43078</v>
      </c>
      <c r="B290" s="13">
        <v>7489.8059999999996</v>
      </c>
      <c r="C290" s="13">
        <v>7615.7820000000002</v>
      </c>
    </row>
    <row r="291" spans="1:3" x14ac:dyDescent="0.25">
      <c r="A291" s="12">
        <v>43079</v>
      </c>
      <c r="B291" s="13">
        <v>6652.8360000000002</v>
      </c>
      <c r="C291" s="13">
        <v>6723.6360000000004</v>
      </c>
    </row>
    <row r="292" spans="1:3" x14ac:dyDescent="0.25">
      <c r="A292" s="12">
        <v>43080</v>
      </c>
      <c r="B292" s="13">
        <v>8107.4409999999998</v>
      </c>
      <c r="C292" s="13">
        <v>7990.8360000000002</v>
      </c>
    </row>
    <row r="293" spans="1:3" x14ac:dyDescent="0.25">
      <c r="A293" s="12">
        <v>43081</v>
      </c>
      <c r="B293" s="13">
        <v>7062.62</v>
      </c>
      <c r="C293" s="13">
        <v>7079.6360000000004</v>
      </c>
    </row>
    <row r="294" spans="1:3" x14ac:dyDescent="0.25">
      <c r="A294" s="12">
        <v>43082</v>
      </c>
      <c r="B294" s="13">
        <v>6414.067</v>
      </c>
      <c r="C294" s="13">
        <v>6448.0730000000003</v>
      </c>
    </row>
    <row r="295" spans="1:3" x14ac:dyDescent="0.25">
      <c r="A295" s="12">
        <v>43083</v>
      </c>
      <c r="B295" s="13">
        <v>6658.2569999999996</v>
      </c>
      <c r="C295" s="13">
        <v>6597.1639999999998</v>
      </c>
    </row>
    <row r="296" spans="1:3" x14ac:dyDescent="0.25">
      <c r="A296" s="12">
        <v>43084</v>
      </c>
      <c r="B296" s="13">
        <v>6607.2879999999996</v>
      </c>
      <c r="C296" s="13">
        <v>6515.3450000000003</v>
      </c>
    </row>
    <row r="297" spans="1:3" x14ac:dyDescent="0.25">
      <c r="A297" s="12">
        <v>43085</v>
      </c>
      <c r="B297" s="13">
        <v>6098.1139999999996</v>
      </c>
      <c r="C297" s="13">
        <v>5860.3639999999996</v>
      </c>
    </row>
    <row r="298" spans="1:3" x14ac:dyDescent="0.25">
      <c r="A298" s="12">
        <v>43086</v>
      </c>
      <c r="B298" s="13">
        <v>5096.0519999999997</v>
      </c>
      <c r="C298" s="13">
        <v>5007.0540000000001</v>
      </c>
    </row>
    <row r="299" spans="1:3" x14ac:dyDescent="0.25">
      <c r="A299" s="12">
        <v>43087</v>
      </c>
      <c r="B299" s="13">
        <v>7004.1319999999996</v>
      </c>
      <c r="C299" s="13">
        <v>6823.6360000000004</v>
      </c>
    </row>
    <row r="300" spans="1:3" x14ac:dyDescent="0.25">
      <c r="A300" s="12">
        <v>43088</v>
      </c>
      <c r="B300" s="13">
        <v>6188.1440000000002</v>
      </c>
      <c r="C300" s="13">
        <v>6063.3450000000003</v>
      </c>
    </row>
    <row r="301" spans="1:3" x14ac:dyDescent="0.25">
      <c r="A301" s="12">
        <v>43089</v>
      </c>
      <c r="B301" s="13">
        <v>6566.1970000000001</v>
      </c>
      <c r="C301" s="13">
        <v>6512.3639999999996</v>
      </c>
    </row>
    <row r="302" spans="1:3" x14ac:dyDescent="0.25">
      <c r="A302" s="12">
        <v>43090</v>
      </c>
      <c r="B302" s="13">
        <v>7025.2550000000001</v>
      </c>
      <c r="C302" s="13">
        <v>6988</v>
      </c>
    </row>
    <row r="303" spans="1:3" x14ac:dyDescent="0.25">
      <c r="A303" s="12">
        <v>43091</v>
      </c>
      <c r="B303" s="13">
        <v>6422.982</v>
      </c>
      <c r="C303" s="13">
        <v>6315.6360000000004</v>
      </c>
    </row>
    <row r="304" spans="1:3" x14ac:dyDescent="0.25">
      <c r="A304" s="12">
        <v>43092</v>
      </c>
      <c r="B304" s="13">
        <v>6208.1390000000001</v>
      </c>
      <c r="C304" s="13">
        <v>6216.6540000000005</v>
      </c>
    </row>
    <row r="305" spans="1:3" x14ac:dyDescent="0.25">
      <c r="A305" s="12">
        <v>43093</v>
      </c>
      <c r="B305" s="13">
        <v>5347.1760000000004</v>
      </c>
      <c r="C305" s="13">
        <v>5362.982</v>
      </c>
    </row>
    <row r="306" spans="1:3" x14ac:dyDescent="0.25">
      <c r="A306" s="12">
        <v>43094</v>
      </c>
      <c r="B306" s="13">
        <v>6763.3289999999997</v>
      </c>
      <c r="C306" s="13">
        <v>6757.018</v>
      </c>
    </row>
    <row r="307" spans="1:3" x14ac:dyDescent="0.25">
      <c r="A307" s="12">
        <v>43095</v>
      </c>
      <c r="B307" s="13">
        <v>6099.4279999999999</v>
      </c>
      <c r="C307" s="13">
        <v>6011.4179999999997</v>
      </c>
    </row>
    <row r="308" spans="1:3" x14ac:dyDescent="0.25">
      <c r="A308" s="12">
        <v>43096</v>
      </c>
      <c r="B308" s="13">
        <v>5550.8959999999997</v>
      </c>
      <c r="C308" s="13">
        <v>5515.7820000000002</v>
      </c>
    </row>
    <row r="309" spans="1:3" x14ac:dyDescent="0.25">
      <c r="A309" s="12">
        <v>43097</v>
      </c>
      <c r="B309" s="13">
        <v>5081.9930000000004</v>
      </c>
      <c r="C309" s="13">
        <v>4956.1450000000004</v>
      </c>
    </row>
    <row r="310" spans="1:3" x14ac:dyDescent="0.25">
      <c r="A310" s="12">
        <v>43098</v>
      </c>
      <c r="B310" s="13">
        <v>5047.9229999999998</v>
      </c>
      <c r="C310" s="13">
        <v>4995.491</v>
      </c>
    </row>
    <row r="311" spans="1:3" x14ac:dyDescent="0.25">
      <c r="A311" s="12">
        <v>43099</v>
      </c>
      <c r="B311" s="13">
        <v>5134.2380000000003</v>
      </c>
      <c r="C311" s="13">
        <v>5098.3270000000002</v>
      </c>
    </row>
    <row r="312" spans="1:3" x14ac:dyDescent="0.25">
      <c r="A312" s="12">
        <v>43100</v>
      </c>
      <c r="B312" s="13">
        <v>4440.5879999999997</v>
      </c>
      <c r="C312" s="13">
        <v>4510.8360000000002</v>
      </c>
    </row>
    <row r="313" spans="1:3" x14ac:dyDescent="0.25">
      <c r="A313" s="12">
        <v>43101</v>
      </c>
      <c r="B313" s="13">
        <v>6075.7820000000002</v>
      </c>
      <c r="C313" s="13">
        <v>6125.8180000000002</v>
      </c>
    </row>
    <row r="314" spans="1:3" x14ac:dyDescent="0.25">
      <c r="A314" s="12">
        <v>43102</v>
      </c>
      <c r="B314" s="13">
        <v>5082.2030000000004</v>
      </c>
      <c r="C314" s="13">
        <v>5118.1819999999998</v>
      </c>
    </row>
    <row r="315" spans="1:3" x14ac:dyDescent="0.25">
      <c r="A315" s="12">
        <v>43103</v>
      </c>
      <c r="B315" s="13">
        <v>4624.8850000000002</v>
      </c>
      <c r="C315" s="13">
        <v>4686.6909999999998</v>
      </c>
    </row>
    <row r="316" spans="1:3" x14ac:dyDescent="0.25">
      <c r="A316" s="12">
        <v>43104</v>
      </c>
      <c r="B316" s="13">
        <v>4483.085</v>
      </c>
      <c r="C316" s="13">
        <v>4472.9449999999997</v>
      </c>
    </row>
    <row r="317" spans="1:3" x14ac:dyDescent="0.25">
      <c r="A317" s="12">
        <v>43105</v>
      </c>
      <c r="B317" s="13">
        <v>4646.3149999999996</v>
      </c>
      <c r="C317" s="13">
        <v>4757.6729999999998</v>
      </c>
    </row>
    <row r="318" spans="1:3" x14ac:dyDescent="0.25">
      <c r="A318" s="12">
        <v>43106</v>
      </c>
      <c r="B318" s="13">
        <v>4613.4250000000002</v>
      </c>
      <c r="C318" s="13">
        <v>4707.8540000000003</v>
      </c>
    </row>
    <row r="319" spans="1:3" x14ac:dyDescent="0.25">
      <c r="A319" s="12">
        <v>43107</v>
      </c>
      <c r="B319" s="13">
        <v>3982.3560000000002</v>
      </c>
      <c r="C319" s="13">
        <v>4005.6</v>
      </c>
    </row>
    <row r="320" spans="1:3" x14ac:dyDescent="0.25">
      <c r="A320" s="12">
        <v>43108</v>
      </c>
      <c r="B320" s="13">
        <v>4958.0860000000002</v>
      </c>
      <c r="C320" s="13">
        <v>4899.6360000000004</v>
      </c>
    </row>
    <row r="321" spans="1:3" x14ac:dyDescent="0.25">
      <c r="A321" s="12">
        <v>43109</v>
      </c>
      <c r="B321" s="13">
        <v>5005.7529999999997</v>
      </c>
      <c r="C321" s="13">
        <v>4946.3999999999996</v>
      </c>
    </row>
    <row r="322" spans="1:3" x14ac:dyDescent="0.25">
      <c r="A322" s="12">
        <v>43110</v>
      </c>
      <c r="B322" s="13">
        <v>4550.5339999999997</v>
      </c>
      <c r="C322" s="13">
        <v>3268.8</v>
      </c>
    </row>
    <row r="323" spans="1:3" x14ac:dyDescent="0.25">
      <c r="A323" s="12">
        <v>43111</v>
      </c>
      <c r="B323" s="13">
        <v>3559.9090000000001</v>
      </c>
      <c r="C323" s="13">
        <v>4197.7449999999999</v>
      </c>
    </row>
    <row r="324" spans="1:3" x14ac:dyDescent="0.25">
      <c r="A324" s="12">
        <v>43112</v>
      </c>
      <c r="B324" s="13">
        <v>6532.9380000000001</v>
      </c>
      <c r="C324" s="13">
        <v>6605.6</v>
      </c>
    </row>
    <row r="325" spans="1:3" x14ac:dyDescent="0.25">
      <c r="A325" s="12">
        <v>43113</v>
      </c>
      <c r="B325" s="13">
        <v>5899.7160000000003</v>
      </c>
      <c r="C325" s="13">
        <v>5863.9269999999997</v>
      </c>
    </row>
    <row r="326" spans="1:3" x14ac:dyDescent="0.25">
      <c r="A326" s="12">
        <v>43114</v>
      </c>
      <c r="B326" s="13">
        <v>4136.25</v>
      </c>
      <c r="C326" s="13">
        <v>4126.6180000000004</v>
      </c>
    </row>
    <row r="327" spans="1:3" x14ac:dyDescent="0.25">
      <c r="A327" s="12">
        <v>43115</v>
      </c>
      <c r="B327" s="13">
        <v>4530.098</v>
      </c>
      <c r="C327" s="13">
        <v>4506.0360000000001</v>
      </c>
    </row>
    <row r="328" spans="1:3" x14ac:dyDescent="0.25">
      <c r="A328" s="12">
        <v>43116</v>
      </c>
      <c r="B328" s="13">
        <v>5190.1620000000003</v>
      </c>
      <c r="C328" s="13">
        <v>5179.0540000000001</v>
      </c>
    </row>
    <row r="329" spans="1:3" x14ac:dyDescent="0.25">
      <c r="A329" s="12">
        <v>43117</v>
      </c>
      <c r="B329" s="13">
        <v>4603.5039999999999</v>
      </c>
      <c r="C329" s="13">
        <v>4613.3090000000002</v>
      </c>
    </row>
    <row r="330" spans="1:3" x14ac:dyDescent="0.25">
      <c r="A330" s="12">
        <v>43118</v>
      </c>
      <c r="B330" s="13">
        <v>5188.1139999999996</v>
      </c>
      <c r="C330" s="13">
        <v>5174.1090000000004</v>
      </c>
    </row>
    <row r="331" spans="1:3" x14ac:dyDescent="0.25">
      <c r="A331" s="12">
        <v>43119</v>
      </c>
      <c r="B331" s="13">
        <v>4946.2629999999999</v>
      </c>
      <c r="C331" s="13">
        <v>4965.018</v>
      </c>
    </row>
    <row r="332" spans="1:3" x14ac:dyDescent="0.25">
      <c r="A332" s="12">
        <v>43120</v>
      </c>
      <c r="B332" s="13">
        <v>4783.0590000000002</v>
      </c>
      <c r="C332" s="13">
        <v>4786.3270000000002</v>
      </c>
    </row>
    <row r="333" spans="1:3" x14ac:dyDescent="0.25">
      <c r="A333" s="12">
        <v>43121</v>
      </c>
      <c r="B333" s="13">
        <v>4064.7910000000002</v>
      </c>
      <c r="C333" s="13">
        <v>4053.6</v>
      </c>
    </row>
    <row r="334" spans="1:3" x14ac:dyDescent="0.25">
      <c r="A334" s="12">
        <v>43122</v>
      </c>
      <c r="B334" s="13">
        <v>5196.4679999999998</v>
      </c>
      <c r="C334" s="13">
        <v>5227.0540000000001</v>
      </c>
    </row>
    <row r="335" spans="1:3" x14ac:dyDescent="0.25">
      <c r="A335" s="12">
        <v>43123</v>
      </c>
      <c r="B335" s="13">
        <v>5576.866</v>
      </c>
      <c r="C335" s="13">
        <v>5546.6180000000004</v>
      </c>
    </row>
    <row r="336" spans="1:3" x14ac:dyDescent="0.25">
      <c r="A336" s="12">
        <v>43124</v>
      </c>
      <c r="B336" s="13">
        <v>4606.1559999999999</v>
      </c>
      <c r="C336" s="13">
        <v>4609.7449999999999</v>
      </c>
    </row>
    <row r="337" spans="1:3" x14ac:dyDescent="0.25">
      <c r="A337" s="12">
        <v>43125</v>
      </c>
      <c r="B337" s="13">
        <v>4662.2610000000004</v>
      </c>
      <c r="C337" s="13">
        <v>4715.4179999999997</v>
      </c>
    </row>
    <row r="338" spans="1:3" x14ac:dyDescent="0.25">
      <c r="A338" s="12">
        <v>43126</v>
      </c>
      <c r="B338" s="13">
        <v>4039.078</v>
      </c>
      <c r="C338" s="13">
        <v>4036.8</v>
      </c>
    </row>
    <row r="339" spans="1:3" x14ac:dyDescent="0.25">
      <c r="A339" s="12">
        <v>43127</v>
      </c>
      <c r="B339" s="13">
        <v>5070.134</v>
      </c>
      <c r="C339" s="13">
        <v>5102.5450000000001</v>
      </c>
    </row>
    <row r="340" spans="1:3" x14ac:dyDescent="0.25">
      <c r="A340" s="12">
        <v>43128</v>
      </c>
      <c r="B340" s="13">
        <v>3167.8690000000001</v>
      </c>
      <c r="C340" s="13">
        <v>3093.8180000000002</v>
      </c>
    </row>
    <row r="341" spans="1:3" x14ac:dyDescent="0.25">
      <c r="A341" s="12">
        <v>43129</v>
      </c>
      <c r="B341" s="13">
        <v>4767.3969999999999</v>
      </c>
      <c r="C341" s="13">
        <v>4788.509</v>
      </c>
    </row>
    <row r="342" spans="1:3" x14ac:dyDescent="0.25">
      <c r="A342" s="12">
        <v>43130</v>
      </c>
      <c r="B342" s="13">
        <v>3658.3020000000001</v>
      </c>
      <c r="C342" s="13">
        <v>3679.2</v>
      </c>
    </row>
    <row r="343" spans="1:3" x14ac:dyDescent="0.25">
      <c r="A343" s="12">
        <v>43131</v>
      </c>
      <c r="B343" s="13">
        <v>3969.8960000000002</v>
      </c>
      <c r="C343" s="13">
        <v>3941.527</v>
      </c>
    </row>
    <row r="344" spans="1:3" x14ac:dyDescent="0.25">
      <c r="A344" s="12">
        <v>43132</v>
      </c>
      <c r="B344" s="13">
        <v>3497.614</v>
      </c>
      <c r="C344" s="13">
        <v>3491.9270000000001</v>
      </c>
    </row>
    <row r="345" spans="1:3" x14ac:dyDescent="0.25">
      <c r="A345" s="12">
        <v>43133</v>
      </c>
      <c r="B345" s="13">
        <v>3924.7640000000001</v>
      </c>
      <c r="C345" s="13">
        <v>3924.9450000000002</v>
      </c>
    </row>
    <row r="346" spans="1:3" x14ac:dyDescent="0.25">
      <c r="A346" s="12">
        <v>43134</v>
      </c>
      <c r="B346" s="13">
        <v>4809.5559999999996</v>
      </c>
      <c r="C346" s="13">
        <v>4804.2179999999998</v>
      </c>
    </row>
    <row r="347" spans="1:3" x14ac:dyDescent="0.25">
      <c r="A347" s="12">
        <v>43135</v>
      </c>
      <c r="B347" s="13">
        <v>3958.2890000000002</v>
      </c>
      <c r="C347" s="13">
        <v>3988.4360000000001</v>
      </c>
    </row>
    <row r="348" spans="1:3" x14ac:dyDescent="0.25">
      <c r="A348" s="12">
        <v>43136</v>
      </c>
      <c r="B348" s="13">
        <v>4872.38</v>
      </c>
      <c r="C348" s="13">
        <v>4822.6180000000004</v>
      </c>
    </row>
    <row r="349" spans="1:3" x14ac:dyDescent="0.25">
      <c r="A349" s="12">
        <v>43137</v>
      </c>
      <c r="B349" s="13">
        <v>3925.049</v>
      </c>
      <c r="C349" s="13">
        <v>3944.145</v>
      </c>
    </row>
    <row r="350" spans="1:3" x14ac:dyDescent="0.25">
      <c r="A350" s="12">
        <v>43138</v>
      </c>
      <c r="B350" s="13">
        <v>3987.98</v>
      </c>
      <c r="C350" s="13">
        <v>4046.4</v>
      </c>
    </row>
    <row r="351" spans="1:3" x14ac:dyDescent="0.25">
      <c r="A351" s="12">
        <v>43139</v>
      </c>
      <c r="B351" s="13">
        <v>4298.4319999999998</v>
      </c>
      <c r="C351" s="13">
        <v>4342.1819999999998</v>
      </c>
    </row>
    <row r="352" spans="1:3" x14ac:dyDescent="0.25">
      <c r="A352" s="12">
        <v>43140</v>
      </c>
      <c r="B352" s="13">
        <v>4298.4340000000002</v>
      </c>
      <c r="C352" s="13">
        <v>4343.9269999999997</v>
      </c>
    </row>
    <row r="353" spans="1:3" x14ac:dyDescent="0.25">
      <c r="A353" s="12">
        <v>43141</v>
      </c>
      <c r="B353" s="13">
        <v>4912.4960000000001</v>
      </c>
      <c r="C353" s="13">
        <v>4941.2359999999999</v>
      </c>
    </row>
    <row r="354" spans="1:3" x14ac:dyDescent="0.25">
      <c r="A354" s="12">
        <v>43142</v>
      </c>
      <c r="B354" s="13">
        <v>3332.4609999999998</v>
      </c>
      <c r="C354" s="13">
        <v>3339.127</v>
      </c>
    </row>
    <row r="355" spans="1:3" x14ac:dyDescent="0.25">
      <c r="A355" s="12">
        <v>43143</v>
      </c>
      <c r="B355" s="13">
        <v>4284</v>
      </c>
      <c r="C355" s="13">
        <v>4273.8909999999996</v>
      </c>
    </row>
    <row r="356" spans="1:3" x14ac:dyDescent="0.25">
      <c r="A356" s="12">
        <v>43144</v>
      </c>
      <c r="B356" s="13">
        <v>4254.9799999999996</v>
      </c>
      <c r="C356" s="13">
        <v>4209.7449999999999</v>
      </c>
    </row>
    <row r="357" spans="1:3" x14ac:dyDescent="0.25">
      <c r="A357" s="12">
        <v>43145</v>
      </c>
      <c r="B357" s="13">
        <v>3895.8850000000002</v>
      </c>
      <c r="C357" s="13">
        <v>3847.0540000000001</v>
      </c>
    </row>
    <row r="358" spans="1:3" x14ac:dyDescent="0.25">
      <c r="A358" s="12">
        <v>43146</v>
      </c>
      <c r="B358" s="13">
        <v>4283.1149999999998</v>
      </c>
      <c r="C358" s="13">
        <v>4235.1270000000004</v>
      </c>
    </row>
    <row r="359" spans="1:3" x14ac:dyDescent="0.25">
      <c r="A359" s="12">
        <v>43147</v>
      </c>
      <c r="B359" s="13">
        <v>4606.4080000000004</v>
      </c>
      <c r="C359" s="13">
        <v>4617.527</v>
      </c>
    </row>
    <row r="360" spans="1:3" x14ac:dyDescent="0.25">
      <c r="A360" s="12">
        <v>43148</v>
      </c>
      <c r="B360" s="13">
        <v>5062.76</v>
      </c>
      <c r="C360" s="13">
        <v>5071.0540000000001</v>
      </c>
    </row>
    <row r="361" spans="1:3" x14ac:dyDescent="0.25">
      <c r="A361" s="12">
        <v>43149</v>
      </c>
      <c r="B361" s="13">
        <v>3685.1260000000002</v>
      </c>
      <c r="C361" s="13">
        <v>3694.6179999999999</v>
      </c>
    </row>
    <row r="362" spans="1:3" x14ac:dyDescent="0.25">
      <c r="A362" s="12">
        <v>43150</v>
      </c>
      <c r="B362" s="13">
        <v>4440.1350000000002</v>
      </c>
      <c r="C362" s="13">
        <v>4477.7449999999999</v>
      </c>
    </row>
    <row r="363" spans="1:3" x14ac:dyDescent="0.25">
      <c r="A363" s="12">
        <v>43151</v>
      </c>
      <c r="B363" s="13">
        <v>4287.027</v>
      </c>
      <c r="C363" s="13">
        <v>4328.4359999999997</v>
      </c>
    </row>
    <row r="364" spans="1:3" x14ac:dyDescent="0.25">
      <c r="A364" s="12">
        <v>43152</v>
      </c>
      <c r="B364" s="13">
        <v>4031.8339999999998</v>
      </c>
      <c r="C364" s="13">
        <v>3807.4180000000001</v>
      </c>
    </row>
    <row r="365" spans="1:3" x14ac:dyDescent="0.25">
      <c r="A365" s="12">
        <v>43153</v>
      </c>
      <c r="B365" s="13">
        <v>4117.0460000000003</v>
      </c>
      <c r="C365" s="13">
        <v>4142.5450000000001</v>
      </c>
    </row>
    <row r="366" spans="1:3" x14ac:dyDescent="0.25">
      <c r="A366" s="12">
        <v>43154</v>
      </c>
      <c r="B366" s="13">
        <v>4184.1120000000001</v>
      </c>
      <c r="C366" s="13">
        <v>4226.5450000000001</v>
      </c>
    </row>
    <row r="367" spans="1:3" x14ac:dyDescent="0.25">
      <c r="A367" s="12">
        <v>43155</v>
      </c>
      <c r="B367" s="13">
        <v>5971.2160000000003</v>
      </c>
      <c r="C367" s="13">
        <v>5974.4</v>
      </c>
    </row>
    <row r="368" spans="1:3" x14ac:dyDescent="0.25">
      <c r="A368" s="12">
        <v>43156</v>
      </c>
      <c r="B368" s="13">
        <v>2637.2130000000002</v>
      </c>
      <c r="C368" s="13">
        <v>2633.3820000000001</v>
      </c>
    </row>
    <row r="369" spans="1:3" x14ac:dyDescent="0.25">
      <c r="A369" s="12">
        <v>43157</v>
      </c>
      <c r="B369" s="13">
        <v>4609.05</v>
      </c>
      <c r="C369" s="13">
        <v>4851.7820000000002</v>
      </c>
    </row>
    <row r="370" spans="1:3" x14ac:dyDescent="0.25">
      <c r="A370" s="12">
        <v>43158</v>
      </c>
      <c r="B370" s="13">
        <v>6990.8680000000004</v>
      </c>
      <c r="C370" s="13">
        <v>7008.3639999999996</v>
      </c>
    </row>
    <row r="371" spans="1:3" x14ac:dyDescent="0.25">
      <c r="A371" s="12">
        <v>43159</v>
      </c>
      <c r="B371" s="13">
        <v>4288.7780000000002</v>
      </c>
      <c r="C371" s="13">
        <v>4359.6360000000004</v>
      </c>
    </row>
    <row r="372" spans="1:3" x14ac:dyDescent="0.25">
      <c r="A372" s="12">
        <v>43160</v>
      </c>
      <c r="B372" s="13">
        <v>4031.1959999999999</v>
      </c>
      <c r="C372" s="13">
        <v>4072.0729999999999</v>
      </c>
    </row>
    <row r="373" spans="1:3" x14ac:dyDescent="0.25">
      <c r="A373" s="12">
        <v>43161</v>
      </c>
      <c r="B373" s="13">
        <v>3471.7939999999999</v>
      </c>
      <c r="C373" s="13">
        <v>3646.4</v>
      </c>
    </row>
    <row r="374" spans="1:3" x14ac:dyDescent="0.25">
      <c r="A374" s="12">
        <v>43162</v>
      </c>
      <c r="B374" s="13">
        <v>4384.2690000000002</v>
      </c>
      <c r="C374" s="13">
        <v>4699.9269999999997</v>
      </c>
    </row>
    <row r="375" spans="1:3" x14ac:dyDescent="0.25">
      <c r="A375" s="12">
        <v>43163</v>
      </c>
      <c r="B375" s="13">
        <v>4669.3559999999998</v>
      </c>
      <c r="C375" s="13">
        <v>4929.8180000000002</v>
      </c>
    </row>
    <row r="376" spans="1:3" x14ac:dyDescent="0.25">
      <c r="A376" s="12">
        <v>43164</v>
      </c>
      <c r="B376" s="13">
        <v>4454.7129999999997</v>
      </c>
      <c r="C376" s="13">
        <v>4659.7820000000002</v>
      </c>
    </row>
    <row r="377" spans="1:3" x14ac:dyDescent="0.25">
      <c r="A377" s="12">
        <v>43165</v>
      </c>
      <c r="B377" s="13">
        <v>5807.72</v>
      </c>
      <c r="C377" s="13">
        <v>6114.473</v>
      </c>
    </row>
    <row r="378" spans="1:3" x14ac:dyDescent="0.25">
      <c r="A378" s="12">
        <v>43166</v>
      </c>
      <c r="B378" s="13">
        <v>5549.2139999999999</v>
      </c>
      <c r="C378" s="13">
        <v>5514.4</v>
      </c>
    </row>
    <row r="379" spans="1:3" x14ac:dyDescent="0.25">
      <c r="A379" s="12">
        <v>43167</v>
      </c>
      <c r="B379" s="13">
        <v>4658.8119999999999</v>
      </c>
      <c r="C379" s="13">
        <v>4708.7269999999999</v>
      </c>
    </row>
    <row r="380" spans="1:3" x14ac:dyDescent="0.25">
      <c r="A380" s="12">
        <v>43168</v>
      </c>
      <c r="B380" s="13">
        <v>4773.8180000000002</v>
      </c>
      <c r="C380" s="13">
        <v>4880.2910000000002</v>
      </c>
    </row>
    <row r="381" spans="1:3" x14ac:dyDescent="0.25">
      <c r="A381" s="12">
        <v>43169</v>
      </c>
      <c r="B381" s="13">
        <v>5824.3130000000001</v>
      </c>
      <c r="C381" s="13">
        <v>5796</v>
      </c>
    </row>
    <row r="382" spans="1:3" x14ac:dyDescent="0.25">
      <c r="A382" s="12">
        <v>43170</v>
      </c>
      <c r="B382" s="13">
        <v>1650.934</v>
      </c>
      <c r="C382" s="13">
        <v>1651.636</v>
      </c>
    </row>
    <row r="383" spans="1:3" x14ac:dyDescent="0.25">
      <c r="A383" s="12">
        <v>43171</v>
      </c>
      <c r="B383" s="13">
        <v>4838.9160000000002</v>
      </c>
      <c r="C383" s="13">
        <v>4789.1639999999998</v>
      </c>
    </row>
    <row r="384" spans="1:3" x14ac:dyDescent="0.25">
      <c r="A384" s="12">
        <v>43172</v>
      </c>
      <c r="B384" s="13">
        <v>4322.0259999999998</v>
      </c>
      <c r="C384" s="13">
        <v>4291.3450000000003</v>
      </c>
    </row>
    <row r="385" spans="1:3" x14ac:dyDescent="0.25">
      <c r="A385" s="12">
        <v>43173</v>
      </c>
      <c r="B385" s="13">
        <v>3679.5770000000002</v>
      </c>
      <c r="C385" s="13">
        <v>3716.2179999999998</v>
      </c>
    </row>
    <row r="386" spans="1:3" x14ac:dyDescent="0.25">
      <c r="A386" s="12">
        <v>43174</v>
      </c>
      <c r="B386" s="13">
        <v>3557.6379999999999</v>
      </c>
      <c r="C386" s="13">
        <v>3566.3270000000002</v>
      </c>
    </row>
    <row r="387" spans="1:3" x14ac:dyDescent="0.25">
      <c r="A387" s="12">
        <v>43175</v>
      </c>
      <c r="B387" s="13">
        <v>3869.1970000000001</v>
      </c>
      <c r="C387" s="13">
        <v>4560.2910000000002</v>
      </c>
    </row>
    <row r="388" spans="1:3" x14ac:dyDescent="0.25">
      <c r="A388" s="12">
        <v>43176</v>
      </c>
      <c r="B388" s="13">
        <v>6846.8220000000001</v>
      </c>
      <c r="C388" s="13">
        <v>7093.3090000000002</v>
      </c>
    </row>
    <row r="389" spans="1:3" x14ac:dyDescent="0.25">
      <c r="A389" s="12">
        <v>43177</v>
      </c>
      <c r="B389" s="13">
        <v>5602.7470000000003</v>
      </c>
      <c r="C389" s="13">
        <v>5886.1819999999998</v>
      </c>
    </row>
    <row r="390" spans="1:3" x14ac:dyDescent="0.25">
      <c r="A390" s="12">
        <v>43178</v>
      </c>
      <c r="B390" s="13">
        <v>5070.0619999999999</v>
      </c>
      <c r="C390" s="13">
        <v>5275.2</v>
      </c>
    </row>
    <row r="391" spans="1:3" x14ac:dyDescent="0.25">
      <c r="A391" s="12">
        <v>43179</v>
      </c>
      <c r="B391" s="13">
        <v>5542.4840000000004</v>
      </c>
      <c r="C391" s="13">
        <v>5577.8180000000002</v>
      </c>
    </row>
    <row r="392" spans="1:3" x14ac:dyDescent="0.25">
      <c r="A392" s="12">
        <v>43180</v>
      </c>
      <c r="B392" s="13">
        <v>5545.5060000000003</v>
      </c>
      <c r="C392" s="13">
        <v>5604.5820000000003</v>
      </c>
    </row>
    <row r="393" spans="1:3" x14ac:dyDescent="0.25">
      <c r="A393" s="12">
        <v>43181</v>
      </c>
      <c r="B393" s="13">
        <v>5400.2749999999996</v>
      </c>
      <c r="C393" s="13">
        <v>5469.6729999999998</v>
      </c>
    </row>
    <row r="394" spans="1:3" x14ac:dyDescent="0.25">
      <c r="A394" s="12">
        <v>43182</v>
      </c>
      <c r="B394" s="13">
        <v>6035.3109999999997</v>
      </c>
      <c r="C394" s="13">
        <v>6086.982</v>
      </c>
    </row>
    <row r="395" spans="1:3" x14ac:dyDescent="0.25">
      <c r="A395" s="12">
        <v>43183</v>
      </c>
      <c r="B395" s="13">
        <v>6831.9229999999998</v>
      </c>
      <c r="C395" s="13">
        <v>6892.4359999999997</v>
      </c>
    </row>
    <row r="396" spans="1:3" x14ac:dyDescent="0.25">
      <c r="A396" s="12">
        <v>43184</v>
      </c>
      <c r="B396" s="13">
        <v>3233.9180000000001</v>
      </c>
      <c r="C396" s="13">
        <v>3251.5639999999999</v>
      </c>
    </row>
    <row r="397" spans="1:3" x14ac:dyDescent="0.25">
      <c r="A397" s="12">
        <v>43185</v>
      </c>
      <c r="B397" s="13">
        <v>5531.3779999999997</v>
      </c>
      <c r="C397" s="13">
        <v>5640.3639999999996</v>
      </c>
    </row>
    <row r="398" spans="1:3" x14ac:dyDescent="0.25">
      <c r="A398" s="12">
        <v>43186</v>
      </c>
      <c r="B398" s="13">
        <v>4959.732</v>
      </c>
      <c r="C398" s="13">
        <v>5071.4179999999997</v>
      </c>
    </row>
    <row r="399" spans="1:3" x14ac:dyDescent="0.25">
      <c r="A399" s="12">
        <v>43187</v>
      </c>
      <c r="B399" s="13">
        <v>5807.5079999999998</v>
      </c>
      <c r="C399" s="13">
        <v>5939.9269999999997</v>
      </c>
    </row>
    <row r="400" spans="1:3" x14ac:dyDescent="0.25">
      <c r="A400" s="12">
        <v>43188</v>
      </c>
      <c r="B400" s="13">
        <v>5713.5439999999999</v>
      </c>
      <c r="C400" s="13">
        <v>5881.527</v>
      </c>
    </row>
    <row r="401" spans="1:3" x14ac:dyDescent="0.25">
      <c r="A401" s="12">
        <v>43189</v>
      </c>
      <c r="B401" s="13">
        <v>6816.7349999999997</v>
      </c>
      <c r="C401" s="13">
        <v>6708.8729999999996</v>
      </c>
    </row>
    <row r="402" spans="1:3" x14ac:dyDescent="0.25">
      <c r="A402" s="12">
        <v>43190</v>
      </c>
      <c r="B402" s="13">
        <v>6640.1</v>
      </c>
      <c r="C402" s="13">
        <v>6201.0910000000003</v>
      </c>
    </row>
    <row r="403" spans="1:3" x14ac:dyDescent="0.25">
      <c r="A403" s="12">
        <v>43191</v>
      </c>
      <c r="B403" s="13">
        <v>3306.569</v>
      </c>
      <c r="C403" s="13">
        <v>3205.8180000000002</v>
      </c>
    </row>
    <row r="404" spans="1:3" x14ac:dyDescent="0.25">
      <c r="A404" s="12">
        <v>43192</v>
      </c>
      <c r="B404" s="13">
        <v>5008.7120000000004</v>
      </c>
      <c r="C404" s="13">
        <v>5145.6729999999998</v>
      </c>
    </row>
    <row r="405" spans="1:3" x14ac:dyDescent="0.25">
      <c r="A405" s="12">
        <v>43193</v>
      </c>
      <c r="B405" s="13">
        <v>5949.8109999999997</v>
      </c>
      <c r="C405" s="13">
        <v>6226.1819999999998</v>
      </c>
    </row>
    <row r="406" spans="1:3" x14ac:dyDescent="0.25">
      <c r="A406" s="12">
        <v>43194</v>
      </c>
      <c r="B406" s="13">
        <v>5376.81</v>
      </c>
      <c r="C406" s="13">
        <v>5423.2730000000001</v>
      </c>
    </row>
    <row r="407" spans="1:3" x14ac:dyDescent="0.25">
      <c r="A407" s="12">
        <v>43195</v>
      </c>
      <c r="B407" s="13">
        <v>6306.6819999999998</v>
      </c>
      <c r="C407" s="13">
        <v>6227.491</v>
      </c>
    </row>
    <row r="408" spans="1:3" x14ac:dyDescent="0.25">
      <c r="A408" s="12">
        <v>43196</v>
      </c>
      <c r="B408" s="13">
        <v>5908.2830000000004</v>
      </c>
      <c r="C408" s="13">
        <v>5858.2539999999999</v>
      </c>
    </row>
    <row r="409" spans="1:3" x14ac:dyDescent="0.25">
      <c r="A409" s="12">
        <v>43197</v>
      </c>
      <c r="B409" s="13">
        <v>5208.25</v>
      </c>
      <c r="C409" s="13">
        <v>5175.1270000000004</v>
      </c>
    </row>
    <row r="410" spans="1:3" x14ac:dyDescent="0.25">
      <c r="A410" s="12">
        <v>43198</v>
      </c>
      <c r="B410" s="13">
        <v>4665.1030000000001</v>
      </c>
      <c r="C410" s="13">
        <v>5018.3999999999996</v>
      </c>
    </row>
    <row r="411" spans="1:3" x14ac:dyDescent="0.25">
      <c r="A411" s="12">
        <v>43199</v>
      </c>
      <c r="B411" s="13">
        <v>5763.848</v>
      </c>
      <c r="C411" s="13">
        <v>5811.6360000000004</v>
      </c>
    </row>
    <row r="412" spans="1:3" x14ac:dyDescent="0.25">
      <c r="A412" s="12">
        <v>43200</v>
      </c>
      <c r="B412" s="13">
        <v>6467.5749999999998</v>
      </c>
      <c r="C412" s="13">
        <v>6554.6180000000004</v>
      </c>
    </row>
    <row r="413" spans="1:3" x14ac:dyDescent="0.25">
      <c r="A413" s="12">
        <v>43201</v>
      </c>
      <c r="B413" s="13">
        <v>6769.4889999999996</v>
      </c>
      <c r="C413" s="13">
        <v>6836.8729999999996</v>
      </c>
    </row>
    <row r="414" spans="1:3" x14ac:dyDescent="0.25">
      <c r="A414" s="12">
        <v>43202</v>
      </c>
      <c r="B414" s="13">
        <v>6686.9409999999998</v>
      </c>
      <c r="C414" s="13">
        <v>6873.8180000000002</v>
      </c>
    </row>
    <row r="415" spans="1:3" x14ac:dyDescent="0.25">
      <c r="A415" s="12">
        <v>43203</v>
      </c>
      <c r="B415" s="13">
        <v>7063.9290000000001</v>
      </c>
      <c r="C415" s="13">
        <v>7797.8180000000002</v>
      </c>
    </row>
    <row r="416" spans="1:3" x14ac:dyDescent="0.25">
      <c r="A416" s="12">
        <v>43204</v>
      </c>
      <c r="B416" s="13">
        <v>11480.237999999999</v>
      </c>
      <c r="C416" s="13">
        <v>11221.891</v>
      </c>
    </row>
    <row r="417" spans="1:3" x14ac:dyDescent="0.25">
      <c r="A417" s="12">
        <v>43205</v>
      </c>
      <c r="B417" s="13">
        <v>4969.8969999999999</v>
      </c>
      <c r="C417" s="13">
        <v>4975.8540000000003</v>
      </c>
    </row>
    <row r="418" spans="1:3" x14ac:dyDescent="0.25">
      <c r="A418" s="12">
        <v>43206</v>
      </c>
      <c r="B418" s="13">
        <v>7594.0749999999998</v>
      </c>
      <c r="C418" s="13">
        <v>7735.0540000000001</v>
      </c>
    </row>
    <row r="419" spans="1:3" x14ac:dyDescent="0.25">
      <c r="A419" s="12">
        <v>43207</v>
      </c>
      <c r="B419" s="13">
        <v>6009.6869999999999</v>
      </c>
      <c r="C419" s="13">
        <v>6111.3450000000003</v>
      </c>
    </row>
    <row r="420" spans="1:3" x14ac:dyDescent="0.25">
      <c r="A420" s="12">
        <v>43208</v>
      </c>
      <c r="B420" s="13">
        <v>7083.8549999999996</v>
      </c>
      <c r="C420" s="13">
        <v>7141.6729999999998</v>
      </c>
    </row>
    <row r="421" spans="1:3" x14ac:dyDescent="0.25">
      <c r="A421" s="12">
        <v>43209</v>
      </c>
      <c r="B421" s="13">
        <v>7241.9840000000004</v>
      </c>
      <c r="C421" s="13">
        <v>7242.8360000000002</v>
      </c>
    </row>
    <row r="422" spans="1:3" x14ac:dyDescent="0.25">
      <c r="A422" s="12">
        <v>43210</v>
      </c>
      <c r="B422" s="13">
        <v>7870.0010000000002</v>
      </c>
      <c r="C422" s="13">
        <v>7884.509</v>
      </c>
    </row>
    <row r="423" spans="1:3" x14ac:dyDescent="0.25">
      <c r="A423" s="12">
        <v>43211</v>
      </c>
      <c r="B423" s="13">
        <v>8026.9380000000001</v>
      </c>
      <c r="C423" s="13">
        <v>8059.5640000000003</v>
      </c>
    </row>
    <row r="424" spans="1:3" x14ac:dyDescent="0.25">
      <c r="A424" s="12">
        <v>43212</v>
      </c>
      <c r="B424" s="13">
        <v>6178.6959999999999</v>
      </c>
      <c r="C424" s="13">
        <v>6289.9639999999999</v>
      </c>
    </row>
    <row r="425" spans="1:3" x14ac:dyDescent="0.25">
      <c r="A425" s="12">
        <v>43213</v>
      </c>
      <c r="B425" s="13">
        <v>8751.77</v>
      </c>
      <c r="C425" s="13">
        <v>8795.3449999999993</v>
      </c>
    </row>
    <row r="426" spans="1:3" x14ac:dyDescent="0.25">
      <c r="A426" s="12">
        <v>43214</v>
      </c>
      <c r="B426" s="13">
        <v>9264.0030000000006</v>
      </c>
      <c r="C426" s="13">
        <v>9229.8179999999993</v>
      </c>
    </row>
    <row r="427" spans="1:3" x14ac:dyDescent="0.25">
      <c r="A427" s="12">
        <v>43215</v>
      </c>
      <c r="B427" s="13">
        <v>6340.6019999999999</v>
      </c>
      <c r="C427" s="13">
        <v>6303.6360000000004</v>
      </c>
    </row>
    <row r="428" spans="1:3" x14ac:dyDescent="0.25">
      <c r="A428" s="12">
        <v>43216</v>
      </c>
      <c r="B428" s="13">
        <v>7540.5119999999997</v>
      </c>
      <c r="C428" s="13">
        <v>7427.9269999999997</v>
      </c>
    </row>
    <row r="429" spans="1:3" x14ac:dyDescent="0.25">
      <c r="A429" s="12">
        <v>43217</v>
      </c>
      <c r="B429" s="13">
        <v>7111.665</v>
      </c>
      <c r="C429" s="13">
        <v>7125.6</v>
      </c>
    </row>
    <row r="430" spans="1:3" x14ac:dyDescent="0.25">
      <c r="A430" s="12">
        <v>43218</v>
      </c>
      <c r="B430" s="13">
        <v>7909.9409999999998</v>
      </c>
      <c r="C430" s="13">
        <v>7874.9089999999997</v>
      </c>
    </row>
    <row r="431" spans="1:3" x14ac:dyDescent="0.25">
      <c r="A431" s="12">
        <v>43219</v>
      </c>
      <c r="B431" s="13">
        <v>6256.5550000000003</v>
      </c>
      <c r="C431" s="13">
        <v>6182.7640000000001</v>
      </c>
    </row>
    <row r="432" spans="1:3" x14ac:dyDescent="0.25">
      <c r="A432" s="12">
        <v>43220</v>
      </c>
      <c r="B432" s="13">
        <v>6819.6419999999998</v>
      </c>
      <c r="C432" s="13">
        <v>6973.6</v>
      </c>
    </row>
    <row r="433" spans="1:3" x14ac:dyDescent="0.25">
      <c r="A433" s="12">
        <v>43221</v>
      </c>
      <c r="B433" s="13">
        <v>7692.8010000000004</v>
      </c>
      <c r="C433" s="13">
        <v>7821.3819999999996</v>
      </c>
    </row>
    <row r="434" spans="1:3" x14ac:dyDescent="0.25">
      <c r="A434" s="12">
        <v>43222</v>
      </c>
      <c r="B434" s="13">
        <v>8645.7950000000001</v>
      </c>
      <c r="C434" s="13">
        <v>8437.3819999999996</v>
      </c>
    </row>
    <row r="435" spans="1:3" x14ac:dyDescent="0.25">
      <c r="A435" s="12">
        <v>43223</v>
      </c>
      <c r="B435" s="13">
        <v>10286.105</v>
      </c>
      <c r="C435" s="13">
        <v>10014.254000000001</v>
      </c>
    </row>
    <row r="436" spans="1:3" x14ac:dyDescent="0.25">
      <c r="A436" s="12">
        <v>43224</v>
      </c>
      <c r="B436" s="13">
        <v>8726.6650000000009</v>
      </c>
      <c r="C436" s="13">
        <v>8967.8539999999994</v>
      </c>
    </row>
    <row r="437" spans="1:3" x14ac:dyDescent="0.25">
      <c r="A437" s="12">
        <v>43225</v>
      </c>
      <c r="B437" s="13">
        <v>10251.795</v>
      </c>
      <c r="C437" s="13">
        <v>10365.6</v>
      </c>
    </row>
    <row r="438" spans="1:3" x14ac:dyDescent="0.25">
      <c r="A438" s="12">
        <v>43226</v>
      </c>
      <c r="B438" s="13">
        <v>7626.92</v>
      </c>
      <c r="C438" s="13">
        <v>7610.7640000000001</v>
      </c>
    </row>
    <row r="439" spans="1:3" x14ac:dyDescent="0.25">
      <c r="A439" s="12">
        <v>43227</v>
      </c>
      <c r="B439" s="13">
        <v>8814.9529999999995</v>
      </c>
      <c r="C439" s="13">
        <v>9091.7819999999992</v>
      </c>
    </row>
    <row r="440" spans="1:3" x14ac:dyDescent="0.25">
      <c r="A440" s="12">
        <v>43228</v>
      </c>
      <c r="B440" s="13">
        <v>11589.68</v>
      </c>
      <c r="C440" s="13">
        <v>12328.218000000001</v>
      </c>
    </row>
    <row r="441" spans="1:3" x14ac:dyDescent="0.25">
      <c r="A441" s="12">
        <v>43229</v>
      </c>
      <c r="B441" s="13">
        <v>13784.168</v>
      </c>
      <c r="C441" s="13">
        <v>14488.8</v>
      </c>
    </row>
    <row r="442" spans="1:3" x14ac:dyDescent="0.25">
      <c r="A442" s="12">
        <v>43230</v>
      </c>
      <c r="B442" s="13">
        <v>18215.453000000001</v>
      </c>
      <c r="C442" s="13">
        <v>17982.109</v>
      </c>
    </row>
    <row r="443" spans="1:3" x14ac:dyDescent="0.25">
      <c r="A443" s="12">
        <v>43231</v>
      </c>
      <c r="B443" s="13">
        <v>12151.341</v>
      </c>
      <c r="C443" s="13">
        <v>11147.272999999999</v>
      </c>
    </row>
    <row r="444" spans="1:3" x14ac:dyDescent="0.25">
      <c r="A444" s="12">
        <v>43232</v>
      </c>
      <c r="B444" s="13">
        <v>10960.32</v>
      </c>
      <c r="C444" s="13">
        <v>10355.491</v>
      </c>
    </row>
    <row r="445" spans="1:3" x14ac:dyDescent="0.25">
      <c r="A445" s="12">
        <v>43233</v>
      </c>
      <c r="B445" s="13">
        <v>7021.6480000000001</v>
      </c>
      <c r="C445" s="13">
        <v>6820.2910000000002</v>
      </c>
    </row>
    <row r="446" spans="1:3" x14ac:dyDescent="0.25">
      <c r="A446" s="12">
        <v>43234</v>
      </c>
      <c r="B446" s="13">
        <v>10372.343999999999</v>
      </c>
      <c r="C446" s="13">
        <v>10127.853999999999</v>
      </c>
    </row>
    <row r="447" spans="1:3" x14ac:dyDescent="0.25">
      <c r="A447" s="12">
        <v>43235</v>
      </c>
      <c r="B447" s="13">
        <v>9857.3340000000007</v>
      </c>
      <c r="C447" s="13">
        <v>10021.091</v>
      </c>
    </row>
    <row r="448" spans="1:3" x14ac:dyDescent="0.25">
      <c r="A448" s="12">
        <v>43236</v>
      </c>
      <c r="B448" s="13">
        <v>10137.647000000001</v>
      </c>
      <c r="C448" s="13">
        <v>10325.673000000001</v>
      </c>
    </row>
    <row r="449" spans="1:3" x14ac:dyDescent="0.25">
      <c r="A449" s="12">
        <v>43237</v>
      </c>
      <c r="B449" s="13">
        <v>9510.3989999999994</v>
      </c>
      <c r="C449" s="13">
        <v>9494.7639999999992</v>
      </c>
    </row>
    <row r="450" spans="1:3" x14ac:dyDescent="0.25">
      <c r="A450" s="12">
        <v>43238</v>
      </c>
      <c r="B450" s="13">
        <v>9623.73</v>
      </c>
      <c r="C450" s="13">
        <v>9883.6360000000004</v>
      </c>
    </row>
    <row r="451" spans="1:3" x14ac:dyDescent="0.25">
      <c r="A451" s="12">
        <v>43239</v>
      </c>
      <c r="B451" s="13">
        <v>10698.062</v>
      </c>
      <c r="C451" s="13">
        <v>11186.982</v>
      </c>
    </row>
    <row r="452" spans="1:3" x14ac:dyDescent="0.25">
      <c r="A452" s="12">
        <v>43240</v>
      </c>
      <c r="B452" s="13">
        <v>12032.365</v>
      </c>
      <c r="C452" s="13">
        <v>12109.164000000001</v>
      </c>
    </row>
    <row r="453" spans="1:3" x14ac:dyDescent="0.25">
      <c r="A453" s="12">
        <v>43241</v>
      </c>
      <c r="B453" s="13">
        <v>12974.897000000001</v>
      </c>
      <c r="C453" s="13">
        <v>13279.927</v>
      </c>
    </row>
    <row r="454" spans="1:3" x14ac:dyDescent="0.25">
      <c r="A454" s="12">
        <v>43242</v>
      </c>
      <c r="B454" s="13">
        <v>14356.897000000001</v>
      </c>
      <c r="C454" s="13">
        <v>14825.673000000001</v>
      </c>
    </row>
    <row r="455" spans="1:3" x14ac:dyDescent="0.25">
      <c r="A455" s="12">
        <v>43243</v>
      </c>
      <c r="B455" s="13">
        <v>15242.210999999999</v>
      </c>
      <c r="C455" s="13">
        <v>15299.054</v>
      </c>
    </row>
    <row r="456" spans="1:3" x14ac:dyDescent="0.25">
      <c r="A456" s="12">
        <v>43244</v>
      </c>
      <c r="B456" s="13">
        <v>17813.507000000001</v>
      </c>
      <c r="C456" s="13">
        <v>18795.853999999999</v>
      </c>
    </row>
    <row r="457" spans="1:3" x14ac:dyDescent="0.25">
      <c r="A457" s="12">
        <v>43245</v>
      </c>
      <c r="B457" s="13">
        <v>19618.16</v>
      </c>
      <c r="C457" s="13">
        <v>20322.182000000001</v>
      </c>
    </row>
    <row r="458" spans="1:3" x14ac:dyDescent="0.25">
      <c r="A458" s="12">
        <v>43246</v>
      </c>
      <c r="B458" s="13">
        <v>17765.282999999999</v>
      </c>
      <c r="C458" s="13">
        <v>19018.762999999999</v>
      </c>
    </row>
    <row r="459" spans="1:3" x14ac:dyDescent="0.25">
      <c r="A459" s="12">
        <v>43247</v>
      </c>
      <c r="B459" s="13">
        <v>18760.932000000001</v>
      </c>
      <c r="C459" s="13">
        <v>19907.491000000002</v>
      </c>
    </row>
    <row r="460" spans="1:3" x14ac:dyDescent="0.25">
      <c r="A460" s="12">
        <v>43248</v>
      </c>
      <c r="B460" s="13">
        <v>19510.252</v>
      </c>
      <c r="C460" s="13">
        <v>20063.345000000001</v>
      </c>
    </row>
    <row r="461" spans="1:3" x14ac:dyDescent="0.25">
      <c r="A461" s="12">
        <v>43249</v>
      </c>
      <c r="B461" s="13">
        <v>18767.98</v>
      </c>
      <c r="C461" s="13">
        <v>19621.454000000002</v>
      </c>
    </row>
    <row r="462" spans="1:3" x14ac:dyDescent="0.25">
      <c r="A462" s="12">
        <v>43250</v>
      </c>
      <c r="B462" s="13">
        <v>18417.855</v>
      </c>
      <c r="C462" s="13">
        <v>18352.873</v>
      </c>
    </row>
    <row r="463" spans="1:3" x14ac:dyDescent="0.25">
      <c r="A463" s="12">
        <v>43251</v>
      </c>
      <c r="B463" s="13">
        <v>16657.616000000002</v>
      </c>
      <c r="C463" s="13">
        <v>16807.708999999999</v>
      </c>
    </row>
    <row r="464" spans="1:3" x14ac:dyDescent="0.25">
      <c r="A464" s="12">
        <v>43252</v>
      </c>
      <c r="B464" s="13">
        <v>14584.222</v>
      </c>
      <c r="C464" s="13">
        <v>14022.036</v>
      </c>
    </row>
    <row r="465" spans="1:3" x14ac:dyDescent="0.25">
      <c r="A465" s="12">
        <v>43253</v>
      </c>
      <c r="B465" s="13">
        <v>17251.669999999998</v>
      </c>
      <c r="C465" s="13">
        <v>17085.672999999999</v>
      </c>
    </row>
    <row r="466" spans="1:3" x14ac:dyDescent="0.25">
      <c r="A466" s="12">
        <v>43254</v>
      </c>
      <c r="B466" s="13">
        <v>17033.444</v>
      </c>
      <c r="C466" s="13">
        <v>16948.726999999999</v>
      </c>
    </row>
    <row r="467" spans="1:3" x14ac:dyDescent="0.25">
      <c r="A467" s="12">
        <v>43255</v>
      </c>
      <c r="B467" s="13">
        <v>18739.271000000001</v>
      </c>
      <c r="C467" s="13">
        <v>18858.982</v>
      </c>
    </row>
    <row r="468" spans="1:3" x14ac:dyDescent="0.25">
      <c r="A468" s="12">
        <v>43256</v>
      </c>
      <c r="B468" s="13">
        <v>19846.964</v>
      </c>
      <c r="C468" s="13">
        <v>20154.109</v>
      </c>
    </row>
    <row r="469" spans="1:3" x14ac:dyDescent="0.25">
      <c r="A469" s="12">
        <v>43257</v>
      </c>
      <c r="B469" s="13">
        <v>19407.452000000001</v>
      </c>
      <c r="C469" s="13">
        <v>19399.127</v>
      </c>
    </row>
    <row r="470" spans="1:3" x14ac:dyDescent="0.25">
      <c r="A470" s="12">
        <v>43258</v>
      </c>
      <c r="B470" s="13">
        <v>18641.937000000002</v>
      </c>
      <c r="C470" s="13">
        <v>19781.091</v>
      </c>
    </row>
    <row r="471" spans="1:3" x14ac:dyDescent="0.25">
      <c r="A471" s="12">
        <v>43259</v>
      </c>
      <c r="B471" s="13">
        <v>18759.767</v>
      </c>
      <c r="C471" s="13">
        <v>20198.762999999999</v>
      </c>
    </row>
    <row r="472" spans="1:3" x14ac:dyDescent="0.25">
      <c r="A472" s="12">
        <v>43260</v>
      </c>
      <c r="B472" s="13">
        <v>18759.767</v>
      </c>
      <c r="C472" s="13">
        <v>19652.8</v>
      </c>
    </row>
    <row r="473" spans="1:3" x14ac:dyDescent="0.25">
      <c r="A473" s="12">
        <v>43261</v>
      </c>
      <c r="B473" s="13">
        <v>18717.786</v>
      </c>
      <c r="C473" s="13">
        <v>19984.945</v>
      </c>
    </row>
    <row r="474" spans="1:3" x14ac:dyDescent="0.25">
      <c r="A474" s="12">
        <v>43262</v>
      </c>
      <c r="B474" s="13">
        <v>19521.983</v>
      </c>
      <c r="C474" s="13">
        <v>20566.690999999999</v>
      </c>
    </row>
    <row r="475" spans="1:3" x14ac:dyDescent="0.25">
      <c r="A475" s="12">
        <v>43263</v>
      </c>
      <c r="B475" s="13">
        <v>18774.924999999999</v>
      </c>
      <c r="C475" s="13">
        <v>19530.109</v>
      </c>
    </row>
    <row r="476" spans="1:3" x14ac:dyDescent="0.25">
      <c r="A476" s="12">
        <v>43264</v>
      </c>
      <c r="B476" s="13">
        <v>18849.791000000001</v>
      </c>
      <c r="C476" s="13">
        <v>18720.145</v>
      </c>
    </row>
    <row r="477" spans="1:3" x14ac:dyDescent="0.25">
      <c r="A477" s="12">
        <v>43265</v>
      </c>
      <c r="B477" s="13">
        <v>18769.591</v>
      </c>
      <c r="C477" s="13">
        <v>18781.672999999999</v>
      </c>
    </row>
    <row r="478" spans="1:3" x14ac:dyDescent="0.25">
      <c r="A478" s="12">
        <v>43266</v>
      </c>
      <c r="B478" s="13">
        <v>18769.591</v>
      </c>
      <c r="C478" s="13">
        <v>18773.309000000001</v>
      </c>
    </row>
    <row r="479" spans="1:3" x14ac:dyDescent="0.25">
      <c r="A479" s="12">
        <v>43267</v>
      </c>
      <c r="B479" s="13">
        <v>18769.591</v>
      </c>
      <c r="C479" s="13">
        <v>18767.491000000002</v>
      </c>
    </row>
    <row r="480" spans="1:3" x14ac:dyDescent="0.25">
      <c r="A480" s="12">
        <v>43268</v>
      </c>
      <c r="B480" s="13">
        <v>18769.591</v>
      </c>
      <c r="C480" s="13">
        <v>18778.254000000001</v>
      </c>
    </row>
    <row r="481" spans="1:3" x14ac:dyDescent="0.25">
      <c r="A481" s="12">
        <v>43269</v>
      </c>
      <c r="B481" s="13">
        <v>18750.231</v>
      </c>
      <c r="C481" s="13">
        <v>18768.291000000001</v>
      </c>
    </row>
    <row r="482" spans="1:3" x14ac:dyDescent="0.25">
      <c r="A482" s="12">
        <v>43270</v>
      </c>
      <c r="B482" s="13">
        <v>18768.335999999999</v>
      </c>
      <c r="C482" s="13">
        <v>18786.982</v>
      </c>
    </row>
    <row r="483" spans="1:3" x14ac:dyDescent="0.25">
      <c r="A483" s="12">
        <v>43271</v>
      </c>
      <c r="B483" s="13">
        <v>18748.768</v>
      </c>
      <c r="C483" s="13">
        <v>18745.744999999999</v>
      </c>
    </row>
    <row r="484" spans="1:3" x14ac:dyDescent="0.25">
      <c r="A484" s="12">
        <v>43272</v>
      </c>
      <c r="B484" s="13">
        <v>18768.335999999999</v>
      </c>
      <c r="C484" s="13">
        <v>18773.454000000002</v>
      </c>
    </row>
    <row r="485" spans="1:3" x14ac:dyDescent="0.25">
      <c r="A485" s="12">
        <v>43273</v>
      </c>
      <c r="B485" s="13">
        <v>18768.335999999999</v>
      </c>
      <c r="C485" s="13">
        <v>18782.544999999998</v>
      </c>
    </row>
    <row r="486" spans="1:3" x14ac:dyDescent="0.25">
      <c r="A486" s="12">
        <v>43274</v>
      </c>
      <c r="B486" s="13">
        <v>18765.224999999999</v>
      </c>
      <c r="C486" s="13">
        <v>18766.835999999999</v>
      </c>
    </row>
    <row r="487" spans="1:3" x14ac:dyDescent="0.25">
      <c r="A487" s="12">
        <v>43275</v>
      </c>
      <c r="B487" s="13">
        <v>18525.133999999998</v>
      </c>
      <c r="C487" s="13">
        <v>18744.653999999999</v>
      </c>
    </row>
    <row r="488" spans="1:3" x14ac:dyDescent="0.25">
      <c r="A488" s="12">
        <v>43276</v>
      </c>
      <c r="B488" s="13">
        <v>18767.572</v>
      </c>
      <c r="C488" s="13">
        <v>18767.781999999999</v>
      </c>
    </row>
    <row r="489" spans="1:3" x14ac:dyDescent="0.25">
      <c r="A489" s="12">
        <v>43277</v>
      </c>
      <c r="B489" s="13">
        <v>18742.352999999999</v>
      </c>
      <c r="C489" s="13">
        <v>18766.400000000001</v>
      </c>
    </row>
    <row r="490" spans="1:3" x14ac:dyDescent="0.25">
      <c r="A490" s="12">
        <v>43278</v>
      </c>
      <c r="B490" s="13">
        <v>18740.613000000001</v>
      </c>
      <c r="C490" s="13">
        <v>18771.562999999998</v>
      </c>
    </row>
    <row r="491" spans="1:3" x14ac:dyDescent="0.25">
      <c r="A491" s="12">
        <v>43279</v>
      </c>
      <c r="B491" s="13">
        <v>18767.57</v>
      </c>
      <c r="C491" s="13">
        <v>18769.382000000001</v>
      </c>
    </row>
    <row r="492" spans="1:3" x14ac:dyDescent="0.25">
      <c r="A492" s="12">
        <v>43280</v>
      </c>
      <c r="B492" s="13">
        <v>18767.572</v>
      </c>
      <c r="C492" s="13">
        <v>18767.2</v>
      </c>
    </row>
    <row r="493" spans="1:3" x14ac:dyDescent="0.25">
      <c r="A493" s="12">
        <v>43281</v>
      </c>
      <c r="B493" s="13">
        <v>27798.925999999999</v>
      </c>
      <c r="C493" s="13">
        <v>28861.236000000001</v>
      </c>
    </row>
    <row r="494" spans="1:3" x14ac:dyDescent="0.25">
      <c r="A494" s="12">
        <v>43282</v>
      </c>
      <c r="B494" s="13">
        <v>19043.409</v>
      </c>
      <c r="C494" s="13">
        <v>19103.562999999998</v>
      </c>
    </row>
    <row r="495" spans="1:3" x14ac:dyDescent="0.25">
      <c r="A495" s="12">
        <v>43283</v>
      </c>
      <c r="B495" s="13">
        <v>18767.117999999999</v>
      </c>
      <c r="C495" s="13">
        <v>18770.544999999998</v>
      </c>
    </row>
    <row r="496" spans="1:3" x14ac:dyDescent="0.25">
      <c r="A496" s="12">
        <v>43284</v>
      </c>
      <c r="B496" s="13">
        <v>18767.117999999999</v>
      </c>
      <c r="C496" s="13">
        <v>18794.036</v>
      </c>
    </row>
    <row r="497" spans="1:3" x14ac:dyDescent="0.25">
      <c r="A497" s="12">
        <v>43285</v>
      </c>
      <c r="B497" s="13">
        <v>18648.674999999999</v>
      </c>
      <c r="C497" s="13">
        <v>18820.726999999999</v>
      </c>
    </row>
    <row r="498" spans="1:3" x14ac:dyDescent="0.25">
      <c r="A498" s="12">
        <v>43286</v>
      </c>
      <c r="B498" s="13">
        <v>18731.75</v>
      </c>
      <c r="C498" s="13">
        <v>18829.526999999998</v>
      </c>
    </row>
    <row r="499" spans="1:3" x14ac:dyDescent="0.25">
      <c r="A499" s="12">
        <v>43287</v>
      </c>
      <c r="B499" s="13">
        <v>18767.117999999999</v>
      </c>
      <c r="C499" s="13">
        <v>18829.744999999999</v>
      </c>
    </row>
    <row r="500" spans="1:3" x14ac:dyDescent="0.25">
      <c r="A500" s="12">
        <v>43288</v>
      </c>
      <c r="B500" s="13">
        <v>18767.117999999999</v>
      </c>
      <c r="C500" s="13">
        <v>18839.853999999999</v>
      </c>
    </row>
    <row r="501" spans="1:3" x14ac:dyDescent="0.25">
      <c r="A501" s="12">
        <v>43289</v>
      </c>
      <c r="B501" s="13">
        <v>18677.146000000001</v>
      </c>
      <c r="C501" s="13">
        <v>18839.2</v>
      </c>
    </row>
    <row r="502" spans="1:3" x14ac:dyDescent="0.25">
      <c r="A502" s="12">
        <v>43290</v>
      </c>
      <c r="B502" s="13">
        <v>18766.922999999999</v>
      </c>
      <c r="C502" s="13">
        <v>18862.182000000001</v>
      </c>
    </row>
    <row r="503" spans="1:3" x14ac:dyDescent="0.25">
      <c r="A503" s="12">
        <v>43291</v>
      </c>
      <c r="B503" s="13">
        <v>11672.905000000001</v>
      </c>
      <c r="C503" s="13">
        <v>9849.4539999999997</v>
      </c>
    </row>
    <row r="504" spans="1:3" x14ac:dyDescent="0.25">
      <c r="A504" s="12">
        <v>43292</v>
      </c>
      <c r="B504" s="13">
        <v>18588.968000000001</v>
      </c>
      <c r="C504" s="13">
        <v>18803.853999999999</v>
      </c>
    </row>
    <row r="505" spans="1:3" x14ac:dyDescent="0.25">
      <c r="A505" s="12">
        <v>43293</v>
      </c>
      <c r="B505" s="13">
        <v>18727.056</v>
      </c>
      <c r="C505" s="13">
        <v>18862.909</v>
      </c>
    </row>
    <row r="506" spans="1:3" x14ac:dyDescent="0.25">
      <c r="A506" s="12">
        <v>43294</v>
      </c>
      <c r="B506" s="13">
        <v>18761.38</v>
      </c>
      <c r="C506" s="13">
        <v>18903.2</v>
      </c>
    </row>
    <row r="507" spans="1:3" x14ac:dyDescent="0.25">
      <c r="A507" s="12">
        <v>43295</v>
      </c>
      <c r="B507" s="13">
        <v>16086.763999999999</v>
      </c>
      <c r="C507" s="13">
        <v>16286.691000000001</v>
      </c>
    </row>
    <row r="508" spans="1:3" x14ac:dyDescent="0.25">
      <c r="A508" s="12">
        <v>43296</v>
      </c>
      <c r="B508" s="13">
        <v>18766.440999999999</v>
      </c>
      <c r="C508" s="13">
        <v>18913.599999999999</v>
      </c>
    </row>
    <row r="509" spans="1:3" x14ac:dyDescent="0.25">
      <c r="A509" s="12">
        <v>43297</v>
      </c>
      <c r="B509" s="13">
        <v>18739.690999999999</v>
      </c>
      <c r="C509" s="13">
        <v>18913.309000000001</v>
      </c>
    </row>
    <row r="510" spans="1:3" x14ac:dyDescent="0.25">
      <c r="A510" s="12">
        <v>43298</v>
      </c>
      <c r="B510" s="13">
        <v>18644.727999999999</v>
      </c>
      <c r="C510" s="13">
        <v>18895.562999999998</v>
      </c>
    </row>
    <row r="511" spans="1:3" x14ac:dyDescent="0.25">
      <c r="A511" s="12">
        <v>43299</v>
      </c>
      <c r="B511" s="13">
        <v>18686.259999999998</v>
      </c>
      <c r="C511" s="13">
        <v>18910.327000000001</v>
      </c>
    </row>
    <row r="512" spans="1:3" x14ac:dyDescent="0.25">
      <c r="A512" s="12">
        <v>43300</v>
      </c>
      <c r="B512" s="13">
        <v>18767.647000000001</v>
      </c>
      <c r="C512" s="13">
        <v>18907.054</v>
      </c>
    </row>
    <row r="513" spans="1:3" x14ac:dyDescent="0.25">
      <c r="A513" s="12">
        <v>43301</v>
      </c>
      <c r="B513" s="13">
        <v>18767.647000000001</v>
      </c>
      <c r="C513" s="13">
        <v>18891.708999999999</v>
      </c>
    </row>
    <row r="514" spans="1:3" x14ac:dyDescent="0.25">
      <c r="A514" s="12">
        <v>43302</v>
      </c>
      <c r="B514" s="13">
        <v>18767.647000000001</v>
      </c>
      <c r="C514" s="13">
        <v>18910.909</v>
      </c>
    </row>
    <row r="515" spans="1:3" x14ac:dyDescent="0.25">
      <c r="A515" s="12">
        <v>43303</v>
      </c>
      <c r="B515" s="13">
        <v>18244.617999999999</v>
      </c>
      <c r="C515" s="13">
        <v>18852.945</v>
      </c>
    </row>
    <row r="516" spans="1:3" x14ac:dyDescent="0.25">
      <c r="A516" s="12">
        <v>43304</v>
      </c>
      <c r="B516" s="13">
        <v>16881.305</v>
      </c>
      <c r="C516" s="13">
        <v>17160.945</v>
      </c>
    </row>
    <row r="517" spans="1:3" x14ac:dyDescent="0.25">
      <c r="A517" s="12">
        <v>43305</v>
      </c>
      <c r="B517" s="13">
        <v>18766.136999999999</v>
      </c>
      <c r="C517" s="13">
        <v>18881.672999999999</v>
      </c>
    </row>
    <row r="518" spans="1:3" x14ac:dyDescent="0.25">
      <c r="A518" s="12">
        <v>43306</v>
      </c>
      <c r="B518" s="13">
        <v>18751.556</v>
      </c>
      <c r="C518" s="13">
        <v>18908.653999999999</v>
      </c>
    </row>
    <row r="519" spans="1:3" x14ac:dyDescent="0.25">
      <c r="A519" s="12">
        <v>43307</v>
      </c>
      <c r="B519" s="13">
        <v>18763.767</v>
      </c>
      <c r="C519" s="13">
        <v>18910.835999999999</v>
      </c>
    </row>
    <row r="520" spans="1:3" x14ac:dyDescent="0.25">
      <c r="A520" s="12">
        <v>43308</v>
      </c>
      <c r="B520" s="13">
        <v>18766.261999999999</v>
      </c>
      <c r="C520" s="13">
        <v>18909.018</v>
      </c>
    </row>
    <row r="521" spans="1:3" x14ac:dyDescent="0.25">
      <c r="A521" s="12">
        <v>43309</v>
      </c>
      <c r="B521" s="13">
        <v>18758.364000000001</v>
      </c>
      <c r="C521" s="13">
        <v>18910.036</v>
      </c>
    </row>
    <row r="522" spans="1:3" x14ac:dyDescent="0.25">
      <c r="A522" s="12">
        <v>43310</v>
      </c>
      <c r="B522" s="13">
        <v>18766.583999999999</v>
      </c>
      <c r="C522" s="13">
        <v>18909.526999999998</v>
      </c>
    </row>
    <row r="523" spans="1:3" x14ac:dyDescent="0.25">
      <c r="A523" s="12">
        <v>43311</v>
      </c>
      <c r="B523" s="13">
        <v>17964.87</v>
      </c>
      <c r="C523" s="13">
        <v>16931.345000000001</v>
      </c>
    </row>
    <row r="524" spans="1:3" x14ac:dyDescent="0.25">
      <c r="A524" s="12">
        <v>43312</v>
      </c>
      <c r="B524" s="13">
        <v>11121.406000000001</v>
      </c>
      <c r="C524" s="13">
        <v>11234.691000000001</v>
      </c>
    </row>
    <row r="525" spans="1:3" x14ac:dyDescent="0.25">
      <c r="A525" s="12">
        <v>43313</v>
      </c>
      <c r="B525" s="13">
        <v>4176</v>
      </c>
      <c r="C525" s="13">
        <v>4224.1450000000004</v>
      </c>
    </row>
    <row r="526" spans="1:3" x14ac:dyDescent="0.25">
      <c r="A526" s="12">
        <v>43314</v>
      </c>
      <c r="B526" s="13">
        <v>4176</v>
      </c>
      <c r="C526" s="13">
        <v>4240.8729999999996</v>
      </c>
    </row>
    <row r="527" spans="1:3" x14ac:dyDescent="0.25">
      <c r="A527" s="12">
        <v>43315</v>
      </c>
      <c r="B527" s="13">
        <v>7822.2380000000003</v>
      </c>
      <c r="C527" s="13">
        <v>7991.9269999999997</v>
      </c>
    </row>
    <row r="528" spans="1:3" x14ac:dyDescent="0.25">
      <c r="A528" s="12">
        <v>43316</v>
      </c>
      <c r="B528" s="13">
        <v>18765.927</v>
      </c>
      <c r="C528" s="13">
        <v>18908.073</v>
      </c>
    </row>
    <row r="529" spans="1:3" x14ac:dyDescent="0.25">
      <c r="A529" s="12">
        <v>43317</v>
      </c>
      <c r="B529" s="13">
        <v>18568.195</v>
      </c>
      <c r="C529" s="13">
        <v>18907.127</v>
      </c>
    </row>
    <row r="530" spans="1:3" x14ac:dyDescent="0.25">
      <c r="A530" s="12">
        <v>43318</v>
      </c>
      <c r="B530" s="13">
        <v>18762.96</v>
      </c>
      <c r="C530" s="13">
        <v>18902.62</v>
      </c>
    </row>
    <row r="531" spans="1:3" x14ac:dyDescent="0.25">
      <c r="A531" s="12">
        <v>43319</v>
      </c>
      <c r="B531" s="13">
        <v>18745.82</v>
      </c>
      <c r="C531" s="13">
        <v>18904.22</v>
      </c>
    </row>
    <row r="532" spans="1:3" x14ac:dyDescent="0.25">
      <c r="A532" s="12">
        <v>43320</v>
      </c>
      <c r="B532" s="13">
        <v>18634.63</v>
      </c>
      <c r="C532" s="13">
        <v>18878.98</v>
      </c>
    </row>
    <row r="533" spans="1:3" x14ac:dyDescent="0.25">
      <c r="A533" s="12">
        <v>43321</v>
      </c>
      <c r="B533" s="13">
        <v>18766.36</v>
      </c>
      <c r="C533" s="13">
        <v>18911.71</v>
      </c>
    </row>
    <row r="534" spans="1:3" x14ac:dyDescent="0.25">
      <c r="A534" s="12">
        <v>43322</v>
      </c>
      <c r="B534" s="13">
        <v>18739.04</v>
      </c>
      <c r="C534" s="13">
        <v>18887.64</v>
      </c>
    </row>
    <row r="535" spans="1:3" x14ac:dyDescent="0.25">
      <c r="A535" s="12">
        <v>43323</v>
      </c>
      <c r="B535" s="13">
        <v>18762.25</v>
      </c>
      <c r="C535" s="13">
        <v>18906.98</v>
      </c>
    </row>
    <row r="536" spans="1:3" x14ac:dyDescent="0.25">
      <c r="A536" s="12">
        <v>43324</v>
      </c>
      <c r="B536" s="13">
        <v>11844.71</v>
      </c>
      <c r="C536" s="13">
        <v>10188.290000000001</v>
      </c>
    </row>
    <row r="537" spans="1:3" x14ac:dyDescent="0.25">
      <c r="A537" s="12">
        <v>43325</v>
      </c>
      <c r="B537" s="13">
        <v>5745.3090000000002</v>
      </c>
      <c r="C537" s="13">
        <v>6753.1639999999998</v>
      </c>
    </row>
    <row r="538" spans="1:3" x14ac:dyDescent="0.25">
      <c r="A538" s="12">
        <v>43326</v>
      </c>
      <c r="B538" s="13">
        <v>18690.124</v>
      </c>
      <c r="C538" s="13">
        <v>18924.653999999999</v>
      </c>
    </row>
    <row r="539" spans="1:3" x14ac:dyDescent="0.25">
      <c r="A539" s="12">
        <v>43327</v>
      </c>
      <c r="B539" s="13">
        <v>18603.821</v>
      </c>
      <c r="C539" s="13">
        <v>18847.781999999999</v>
      </c>
    </row>
    <row r="540" spans="1:3" x14ac:dyDescent="0.25">
      <c r="A540" s="12">
        <v>43328</v>
      </c>
      <c r="B540" s="13">
        <v>18636.195</v>
      </c>
      <c r="C540" s="13">
        <v>18836.945</v>
      </c>
    </row>
    <row r="541" spans="1:3" x14ac:dyDescent="0.25">
      <c r="A541" s="12">
        <v>43329</v>
      </c>
      <c r="B541" s="13">
        <v>18763.401999999998</v>
      </c>
      <c r="C541" s="13">
        <v>18842.036</v>
      </c>
    </row>
    <row r="542" spans="1:3" x14ac:dyDescent="0.25">
      <c r="A542" s="12">
        <v>43330</v>
      </c>
      <c r="B542" s="13">
        <v>18647.316999999999</v>
      </c>
      <c r="C542" s="13">
        <v>18866.835999999999</v>
      </c>
    </row>
    <row r="543" spans="1:3" x14ac:dyDescent="0.25">
      <c r="A543" s="12">
        <v>43331</v>
      </c>
      <c r="B543" s="13">
        <v>18711.745999999999</v>
      </c>
      <c r="C543" s="13">
        <v>18885.454000000002</v>
      </c>
    </row>
    <row r="544" spans="1:3" x14ac:dyDescent="0.25">
      <c r="A544" s="12">
        <v>43332</v>
      </c>
      <c r="B544" s="13">
        <v>18765.636999999999</v>
      </c>
      <c r="C544" s="13">
        <v>18889.454000000002</v>
      </c>
    </row>
    <row r="545" spans="1:3" x14ac:dyDescent="0.25">
      <c r="A545" s="12">
        <v>43333</v>
      </c>
      <c r="B545" s="13">
        <v>18593.441999999999</v>
      </c>
      <c r="C545" s="13">
        <v>18859.781999999999</v>
      </c>
    </row>
    <row r="546" spans="1:3" x14ac:dyDescent="0.25">
      <c r="A546" s="12">
        <v>43334</v>
      </c>
      <c r="B546" s="13">
        <v>18747.082999999999</v>
      </c>
      <c r="C546" s="13">
        <v>18905.091</v>
      </c>
    </row>
    <row r="547" spans="1:3" x14ac:dyDescent="0.25">
      <c r="A547" s="12">
        <v>43335</v>
      </c>
      <c r="B547" s="13">
        <v>18765.636999999999</v>
      </c>
      <c r="C547" s="13">
        <v>18905.744999999999</v>
      </c>
    </row>
    <row r="548" spans="1:3" x14ac:dyDescent="0.25">
      <c r="A548" s="12">
        <v>43336</v>
      </c>
      <c r="B548" s="13">
        <v>18765.636999999999</v>
      </c>
      <c r="C548" s="13">
        <v>18903.708999999999</v>
      </c>
    </row>
    <row r="549" spans="1:3" x14ac:dyDescent="0.25">
      <c r="A549" s="12">
        <v>43337</v>
      </c>
      <c r="B549" s="13">
        <v>18762.488000000001</v>
      </c>
      <c r="C549" s="13">
        <v>18899.635999999999</v>
      </c>
    </row>
    <row r="550" spans="1:3" x14ac:dyDescent="0.25">
      <c r="A550" s="12">
        <v>43338</v>
      </c>
      <c r="B550" s="13">
        <v>21804.213</v>
      </c>
      <c r="C550" s="13">
        <v>22700.218000000001</v>
      </c>
    </row>
    <row r="551" spans="1:3" x14ac:dyDescent="0.25">
      <c r="A551" s="12">
        <v>43339</v>
      </c>
      <c r="B551" s="13">
        <v>18764.48</v>
      </c>
      <c r="C551" s="13">
        <v>18932.653999999999</v>
      </c>
    </row>
    <row r="552" spans="1:3" x14ac:dyDescent="0.25">
      <c r="A552" s="12">
        <v>43340</v>
      </c>
      <c r="B552" s="13">
        <v>18469.404999999999</v>
      </c>
      <c r="C552" s="13">
        <v>18870.690999999999</v>
      </c>
    </row>
    <row r="553" spans="1:3" x14ac:dyDescent="0.25">
      <c r="A553" s="12">
        <v>43341</v>
      </c>
      <c r="B553" s="13">
        <v>18753.664000000001</v>
      </c>
      <c r="C553" s="13">
        <v>19755.635999999999</v>
      </c>
    </row>
    <row r="554" spans="1:3" x14ac:dyDescent="0.25">
      <c r="A554" s="12">
        <v>43342</v>
      </c>
      <c r="B554" s="13">
        <v>18766.067999999999</v>
      </c>
      <c r="C554" s="13">
        <v>18896.508999999998</v>
      </c>
    </row>
    <row r="555" spans="1:3" x14ac:dyDescent="0.25">
      <c r="A555" s="12">
        <v>43343</v>
      </c>
      <c r="B555" s="13">
        <v>18766.067999999999</v>
      </c>
      <c r="C555" s="13">
        <v>18908.945</v>
      </c>
    </row>
    <row r="556" spans="1:3" x14ac:dyDescent="0.25">
      <c r="A556" s="12">
        <v>43344</v>
      </c>
      <c r="B556" s="13">
        <v>18595.689999999999</v>
      </c>
      <c r="C556" s="13">
        <v>18839.054</v>
      </c>
    </row>
    <row r="557" spans="1:3" x14ac:dyDescent="0.25">
      <c r="A557" s="12">
        <v>43345</v>
      </c>
      <c r="B557" s="13">
        <v>18508.030999999999</v>
      </c>
      <c r="C557" s="13">
        <v>18716.726999999999</v>
      </c>
    </row>
    <row r="558" spans="1:3" x14ac:dyDescent="0.25">
      <c r="A558" s="12">
        <v>43346</v>
      </c>
      <c r="B558" s="13">
        <v>16353.371999999999</v>
      </c>
      <c r="C558" s="13">
        <v>16437.382000000001</v>
      </c>
    </row>
    <row r="559" spans="1:3" x14ac:dyDescent="0.25">
      <c r="A559" s="12">
        <v>43347</v>
      </c>
      <c r="B559" s="13">
        <v>18767.514999999999</v>
      </c>
      <c r="C559" s="13">
        <v>18865.091</v>
      </c>
    </row>
    <row r="560" spans="1:3" x14ac:dyDescent="0.25">
      <c r="A560" s="12">
        <v>43348</v>
      </c>
      <c r="B560" s="13">
        <v>18767.514999999999</v>
      </c>
      <c r="C560" s="13">
        <v>18847.2</v>
      </c>
    </row>
    <row r="561" spans="1:3" x14ac:dyDescent="0.25">
      <c r="A561" s="12">
        <v>43349</v>
      </c>
      <c r="B561" s="13">
        <v>18765.296999999999</v>
      </c>
      <c r="C561" s="13">
        <v>18845.744999999999</v>
      </c>
    </row>
    <row r="562" spans="1:3" x14ac:dyDescent="0.25">
      <c r="A562" s="12">
        <v>43350</v>
      </c>
      <c r="B562" s="13">
        <v>18767.514999999999</v>
      </c>
      <c r="C562" s="13">
        <v>18841.454000000002</v>
      </c>
    </row>
    <row r="563" spans="1:3" x14ac:dyDescent="0.25">
      <c r="A563" s="12">
        <v>43351</v>
      </c>
      <c r="B563" s="13">
        <v>18767.514999999999</v>
      </c>
      <c r="C563" s="13">
        <v>18848.073</v>
      </c>
    </row>
    <row r="564" spans="1:3" x14ac:dyDescent="0.25">
      <c r="A564" s="12">
        <v>43352</v>
      </c>
      <c r="B564" s="13">
        <v>18708.025000000001</v>
      </c>
      <c r="C564" s="13">
        <v>18830.036</v>
      </c>
    </row>
    <row r="565" spans="1:3" x14ac:dyDescent="0.25">
      <c r="A565" s="12">
        <v>43353</v>
      </c>
      <c r="B565" s="13">
        <v>18734.037</v>
      </c>
      <c r="C565" s="13">
        <v>18833.672999999999</v>
      </c>
    </row>
    <row r="566" spans="1:3" x14ac:dyDescent="0.25">
      <c r="A566" s="12">
        <v>43354</v>
      </c>
      <c r="B566" s="13">
        <v>18713.472000000002</v>
      </c>
      <c r="C566" s="13">
        <v>18849.891</v>
      </c>
    </row>
    <row r="567" spans="1:3" x14ac:dyDescent="0.25">
      <c r="A567" s="12">
        <v>43355</v>
      </c>
      <c r="B567" s="13">
        <v>18719.039000000001</v>
      </c>
      <c r="C567" s="13">
        <v>18846.982</v>
      </c>
    </row>
    <row r="568" spans="1:3" x14ac:dyDescent="0.25">
      <c r="A568" s="12">
        <v>43356</v>
      </c>
      <c r="B568" s="13">
        <v>18753.156999999999</v>
      </c>
      <c r="C568" s="13">
        <v>19057.817999999999</v>
      </c>
    </row>
    <row r="569" spans="1:3" x14ac:dyDescent="0.25">
      <c r="A569" s="12">
        <v>43357</v>
      </c>
      <c r="B569" s="13">
        <v>18766.030999999999</v>
      </c>
      <c r="C569" s="13">
        <v>19084.726999999999</v>
      </c>
    </row>
    <row r="570" spans="1:3" x14ac:dyDescent="0.25">
      <c r="A570" s="12">
        <v>43358</v>
      </c>
      <c r="B570" s="13">
        <v>18766.030999999999</v>
      </c>
      <c r="C570" s="13">
        <v>18842.690999999999</v>
      </c>
    </row>
    <row r="571" spans="1:3" x14ac:dyDescent="0.25">
      <c r="A571" s="12">
        <v>43359</v>
      </c>
      <c r="B571" s="13">
        <v>18759.678</v>
      </c>
      <c r="C571" s="13">
        <v>18845.091</v>
      </c>
    </row>
    <row r="572" spans="1:3" x14ac:dyDescent="0.25">
      <c r="A572" s="12">
        <v>43360</v>
      </c>
      <c r="B572" s="13">
        <v>18763.875</v>
      </c>
      <c r="C572" s="13">
        <v>18917.526999999998</v>
      </c>
    </row>
    <row r="573" spans="1:3" x14ac:dyDescent="0.25">
      <c r="A573" s="12">
        <v>43361</v>
      </c>
      <c r="B573" s="13">
        <v>18735.941999999999</v>
      </c>
      <c r="C573" s="13">
        <v>18846.617999999999</v>
      </c>
    </row>
    <row r="574" spans="1:3" x14ac:dyDescent="0.25">
      <c r="A574" s="12">
        <v>43362</v>
      </c>
      <c r="B574" s="13">
        <v>18682.735000000001</v>
      </c>
      <c r="C574" s="13">
        <v>18964.073</v>
      </c>
    </row>
    <row r="575" spans="1:3" x14ac:dyDescent="0.25">
      <c r="A575" s="12">
        <v>43363</v>
      </c>
      <c r="B575" s="13">
        <v>18796.448</v>
      </c>
      <c r="C575" s="13">
        <v>19168.581999999999</v>
      </c>
    </row>
    <row r="576" spans="1:3" x14ac:dyDescent="0.25">
      <c r="A576" s="12">
        <v>43364</v>
      </c>
      <c r="B576" s="13">
        <v>18765.406999999999</v>
      </c>
      <c r="C576" s="13">
        <v>18913.963</v>
      </c>
    </row>
    <row r="577" spans="1:3" x14ac:dyDescent="0.25">
      <c r="A577" s="12">
        <v>43365</v>
      </c>
      <c r="B577" s="13">
        <v>18195.002</v>
      </c>
      <c r="C577" s="13">
        <v>18833.891</v>
      </c>
    </row>
    <row r="578" spans="1:3" x14ac:dyDescent="0.25">
      <c r="A578" s="12">
        <v>43366</v>
      </c>
      <c r="B578" s="13">
        <v>18375.792000000001</v>
      </c>
      <c r="C578" s="13">
        <v>18791.2</v>
      </c>
    </row>
    <row r="579" spans="1:3" x14ac:dyDescent="0.25">
      <c r="A579" s="12">
        <v>43367</v>
      </c>
      <c r="B579" s="13">
        <v>18753.48</v>
      </c>
      <c r="C579" s="13">
        <v>19108.95</v>
      </c>
    </row>
    <row r="580" spans="1:3" x14ac:dyDescent="0.25">
      <c r="A580" s="12">
        <v>43368</v>
      </c>
      <c r="B580" s="13">
        <v>18731.169999999998</v>
      </c>
      <c r="C580" s="13">
        <v>19587.849999999999</v>
      </c>
    </row>
    <row r="581" spans="1:3" x14ac:dyDescent="0.25">
      <c r="A581" s="12">
        <v>43369</v>
      </c>
      <c r="B581" s="13">
        <v>22236.37</v>
      </c>
      <c r="C581" s="13">
        <v>23483.200000000001</v>
      </c>
    </row>
    <row r="582" spans="1:3" x14ac:dyDescent="0.25">
      <c r="A582" s="12">
        <v>43370</v>
      </c>
      <c r="B582" s="13">
        <v>21454.05</v>
      </c>
      <c r="C582" s="13">
        <v>22940.58</v>
      </c>
    </row>
    <row r="583" spans="1:3" x14ac:dyDescent="0.25">
      <c r="A583" s="12">
        <v>43371</v>
      </c>
      <c r="B583" s="13">
        <v>18765.84</v>
      </c>
      <c r="C583" s="13">
        <v>19276.73</v>
      </c>
    </row>
    <row r="584" spans="1:3" x14ac:dyDescent="0.25">
      <c r="A584" s="12">
        <v>43372</v>
      </c>
      <c r="B584" s="13">
        <v>18765.84</v>
      </c>
      <c r="C584" s="13">
        <v>19085.669999999998</v>
      </c>
    </row>
    <row r="585" spans="1:3" x14ac:dyDescent="0.25">
      <c r="A585" s="12">
        <v>43373</v>
      </c>
      <c r="B585" s="13">
        <v>18546.63</v>
      </c>
      <c r="C585" s="13">
        <v>19084.650000000001</v>
      </c>
    </row>
    <row r="586" spans="1:3" x14ac:dyDescent="0.25">
      <c r="A586" s="12">
        <v>43374</v>
      </c>
      <c r="B586" s="13">
        <v>18766.96</v>
      </c>
      <c r="C586" s="13">
        <v>18603.64</v>
      </c>
    </row>
    <row r="587" spans="1:3" x14ac:dyDescent="0.25">
      <c r="A587" s="12">
        <v>43375</v>
      </c>
      <c r="B587" s="13">
        <v>18766.63</v>
      </c>
      <c r="C587" s="13">
        <v>18985.96</v>
      </c>
    </row>
    <row r="588" spans="1:3" x14ac:dyDescent="0.25">
      <c r="A588" s="12">
        <v>43376</v>
      </c>
      <c r="B588" s="13">
        <v>18753.52</v>
      </c>
      <c r="C588" s="13">
        <v>19004</v>
      </c>
    </row>
    <row r="589" spans="1:3" x14ac:dyDescent="0.25">
      <c r="A589" s="12">
        <v>43377</v>
      </c>
      <c r="B589" s="13">
        <v>18765.73</v>
      </c>
      <c r="C589" s="13">
        <v>19064.580000000002</v>
      </c>
    </row>
    <row r="590" spans="1:3" x14ac:dyDescent="0.25">
      <c r="A590" s="12">
        <v>43378</v>
      </c>
      <c r="B590" s="13">
        <v>18766.560000000001</v>
      </c>
      <c r="C590" s="13">
        <v>19238.400000000001</v>
      </c>
    </row>
    <row r="591" spans="1:3" x14ac:dyDescent="0.25">
      <c r="A591" s="12">
        <v>43379</v>
      </c>
      <c r="B591" s="13">
        <v>18760.22</v>
      </c>
      <c r="C591" s="13">
        <v>18970.759999999998</v>
      </c>
    </row>
    <row r="592" spans="1:3" x14ac:dyDescent="0.25">
      <c r="A592" s="12">
        <v>43380</v>
      </c>
      <c r="B592" s="13">
        <v>18755.060000000001</v>
      </c>
      <c r="C592" s="13">
        <v>18484.29</v>
      </c>
    </row>
    <row r="593" spans="1:3" x14ac:dyDescent="0.25">
      <c r="A593" s="12">
        <v>43381</v>
      </c>
      <c r="B593" s="13">
        <v>18766.827000000001</v>
      </c>
      <c r="C593" s="13">
        <v>17817.018</v>
      </c>
    </row>
    <row r="594" spans="1:3" x14ac:dyDescent="0.25">
      <c r="A594" s="12">
        <v>43382</v>
      </c>
      <c r="B594" s="13">
        <v>18766.739000000001</v>
      </c>
      <c r="C594" s="13">
        <v>17174.909</v>
      </c>
    </row>
    <row r="595" spans="1:3" x14ac:dyDescent="0.25">
      <c r="A595" s="12">
        <v>43383</v>
      </c>
      <c r="B595" s="13">
        <v>16873.760999999999</v>
      </c>
      <c r="C595" s="13">
        <v>16124.873</v>
      </c>
    </row>
    <row r="596" spans="1:3" x14ac:dyDescent="0.25">
      <c r="A596" s="12">
        <v>43384</v>
      </c>
      <c r="B596" s="13">
        <v>16107.297</v>
      </c>
      <c r="C596" s="13">
        <v>15868.509</v>
      </c>
    </row>
    <row r="597" spans="1:3" x14ac:dyDescent="0.25">
      <c r="A597" s="12">
        <v>43385</v>
      </c>
      <c r="B597" s="13">
        <v>15837.591</v>
      </c>
      <c r="C597" s="13">
        <v>15643.636</v>
      </c>
    </row>
    <row r="598" spans="1:3" x14ac:dyDescent="0.25">
      <c r="A598" s="12">
        <v>43386</v>
      </c>
      <c r="B598" s="13">
        <v>14078.578</v>
      </c>
      <c r="C598" s="13">
        <v>14414.182000000001</v>
      </c>
    </row>
    <row r="599" spans="1:3" x14ac:dyDescent="0.25">
      <c r="A599" s="12">
        <v>43387</v>
      </c>
      <c r="B599" s="13">
        <v>14723.249</v>
      </c>
      <c r="C599" s="13">
        <v>14775.709000000001</v>
      </c>
    </row>
    <row r="600" spans="1:3" x14ac:dyDescent="0.25">
      <c r="A600" s="12">
        <v>43388</v>
      </c>
      <c r="B600" s="13">
        <v>15032.772999999999</v>
      </c>
      <c r="C600" s="13">
        <v>15182.182000000001</v>
      </c>
    </row>
    <row r="601" spans="1:3" x14ac:dyDescent="0.25">
      <c r="A601" s="12">
        <v>43389</v>
      </c>
      <c r="B601" s="13">
        <v>14471.031000000001</v>
      </c>
      <c r="C601" s="13">
        <v>14336.8</v>
      </c>
    </row>
    <row r="602" spans="1:3" x14ac:dyDescent="0.25">
      <c r="A602" s="12">
        <v>43390</v>
      </c>
      <c r="B602" s="13">
        <v>14488.978999999999</v>
      </c>
      <c r="C602" s="13">
        <v>14315.272999999999</v>
      </c>
    </row>
    <row r="603" spans="1:3" x14ac:dyDescent="0.25">
      <c r="A603" s="12">
        <v>43391</v>
      </c>
      <c r="B603" s="13">
        <v>13716.349</v>
      </c>
      <c r="C603" s="13">
        <v>13739.491</v>
      </c>
    </row>
    <row r="604" spans="1:3" x14ac:dyDescent="0.25">
      <c r="A604" s="12">
        <v>43392</v>
      </c>
      <c r="B604" s="13">
        <v>13638.974</v>
      </c>
      <c r="C604" s="13">
        <v>13815.491</v>
      </c>
    </row>
    <row r="605" spans="1:3" x14ac:dyDescent="0.25">
      <c r="A605" s="12">
        <v>43393</v>
      </c>
      <c r="B605" s="13">
        <v>13816.349</v>
      </c>
      <c r="C605" s="13">
        <v>13467.491</v>
      </c>
    </row>
    <row r="606" spans="1:3" x14ac:dyDescent="0.25">
      <c r="A606" s="12">
        <v>43394</v>
      </c>
      <c r="B606" s="13">
        <v>13503.69</v>
      </c>
      <c r="C606" s="13">
        <v>13208.362999999999</v>
      </c>
    </row>
    <row r="607" spans="1:3" x14ac:dyDescent="0.25">
      <c r="A607" s="12">
        <v>43395</v>
      </c>
      <c r="B607" s="13">
        <v>12732.263999999999</v>
      </c>
      <c r="C607" s="13">
        <v>12931.418</v>
      </c>
    </row>
    <row r="608" spans="1:3" x14ac:dyDescent="0.25">
      <c r="A608" s="12">
        <v>43396</v>
      </c>
      <c r="B608" s="13">
        <v>12173.123</v>
      </c>
      <c r="C608" s="13">
        <v>12560.654</v>
      </c>
    </row>
    <row r="609" spans="1:3" x14ac:dyDescent="0.25">
      <c r="A609" s="12">
        <v>43397</v>
      </c>
      <c r="B609" s="13">
        <v>13694.848</v>
      </c>
      <c r="C609" s="13">
        <v>13645.963</v>
      </c>
    </row>
    <row r="610" spans="1:3" x14ac:dyDescent="0.25">
      <c r="A610" s="12">
        <v>43398</v>
      </c>
      <c r="B610" s="13">
        <v>12479.258</v>
      </c>
      <c r="C610" s="13">
        <v>12153.163</v>
      </c>
    </row>
    <row r="611" spans="1:3" x14ac:dyDescent="0.25">
      <c r="A611" s="12">
        <v>43399</v>
      </c>
      <c r="B611" s="13">
        <v>12108.432000000001</v>
      </c>
      <c r="C611" s="13">
        <v>11794.182000000001</v>
      </c>
    </row>
    <row r="612" spans="1:3" x14ac:dyDescent="0.25">
      <c r="A612" s="12">
        <v>43400</v>
      </c>
      <c r="B612" s="13">
        <v>11800.305</v>
      </c>
      <c r="C612" s="13">
        <v>11382.326999999999</v>
      </c>
    </row>
    <row r="613" spans="1:3" x14ac:dyDescent="0.25">
      <c r="A613" s="12">
        <v>43401</v>
      </c>
      <c r="B613" s="13">
        <v>10863.887000000001</v>
      </c>
      <c r="C613" s="13">
        <v>10704.436</v>
      </c>
    </row>
    <row r="614" spans="1:3" x14ac:dyDescent="0.25">
      <c r="A614" s="12">
        <v>43402</v>
      </c>
      <c r="B614" s="13">
        <v>10699.05</v>
      </c>
      <c r="C614" s="13">
        <v>10942.91</v>
      </c>
    </row>
    <row r="615" spans="1:3" x14ac:dyDescent="0.25">
      <c r="A615" s="12">
        <v>43403</v>
      </c>
      <c r="B615" s="13">
        <v>10829.12</v>
      </c>
      <c r="C615" s="13">
        <v>11115.2</v>
      </c>
    </row>
    <row r="616" spans="1:3" x14ac:dyDescent="0.25">
      <c r="A616" s="12">
        <v>43404</v>
      </c>
      <c r="B616" s="13">
        <v>11098.48</v>
      </c>
      <c r="C616" s="13">
        <v>10806.62</v>
      </c>
    </row>
    <row r="617" spans="1:3" x14ac:dyDescent="0.25">
      <c r="A617" s="12">
        <v>43405</v>
      </c>
      <c r="B617" s="13">
        <v>10010.85</v>
      </c>
      <c r="C617" s="13">
        <v>10135.93</v>
      </c>
    </row>
    <row r="618" spans="1:3" x14ac:dyDescent="0.25">
      <c r="A618" s="12">
        <v>43406</v>
      </c>
      <c r="B618" s="13">
        <v>9998.76</v>
      </c>
      <c r="C618" s="13">
        <v>10074.469999999999</v>
      </c>
    </row>
    <row r="619" spans="1:3" x14ac:dyDescent="0.25">
      <c r="A619" s="12">
        <v>43407</v>
      </c>
      <c r="B619" s="13">
        <v>10182.67</v>
      </c>
      <c r="C619" s="13">
        <v>10246.469999999999</v>
      </c>
    </row>
    <row r="620" spans="1:3" x14ac:dyDescent="0.25">
      <c r="A620" s="12">
        <v>43408</v>
      </c>
      <c r="B620" s="13">
        <v>10506.44</v>
      </c>
      <c r="C620" s="13">
        <v>10603.27</v>
      </c>
    </row>
    <row r="621" spans="1:3" x14ac:dyDescent="0.25">
      <c r="A621" s="12">
        <v>43409</v>
      </c>
      <c r="B621" s="13">
        <v>10949.264999999999</v>
      </c>
      <c r="C621" s="13">
        <v>10851.709000000001</v>
      </c>
    </row>
    <row r="622" spans="1:3" x14ac:dyDescent="0.25">
      <c r="A622" s="12">
        <v>43410</v>
      </c>
      <c r="B622" s="13">
        <v>9412.2630000000008</v>
      </c>
      <c r="C622" s="13">
        <v>9475.0540000000001</v>
      </c>
    </row>
    <row r="623" spans="1:3" x14ac:dyDescent="0.25">
      <c r="A623" s="12">
        <v>43411</v>
      </c>
      <c r="B623" s="13">
        <v>9284.4380000000001</v>
      </c>
      <c r="C623" s="13">
        <v>9305.3819999999996</v>
      </c>
    </row>
    <row r="624" spans="1:3" x14ac:dyDescent="0.25">
      <c r="A624" s="12">
        <v>43412</v>
      </c>
      <c r="B624" s="13">
        <v>9961.8770000000004</v>
      </c>
      <c r="C624" s="13">
        <v>9763.0540000000001</v>
      </c>
    </row>
    <row r="625" spans="1:3" x14ac:dyDescent="0.25">
      <c r="A625" s="12">
        <v>43413</v>
      </c>
      <c r="B625" s="13">
        <v>9007.39</v>
      </c>
      <c r="C625" s="13">
        <v>9048.5820000000003</v>
      </c>
    </row>
    <row r="626" spans="1:3" x14ac:dyDescent="0.25">
      <c r="A626" s="12">
        <v>43414</v>
      </c>
      <c r="B626" s="13">
        <v>9642.0450000000001</v>
      </c>
      <c r="C626" s="13">
        <v>9698.1090000000004</v>
      </c>
    </row>
    <row r="627" spans="1:3" x14ac:dyDescent="0.25">
      <c r="A627" s="12">
        <v>43415</v>
      </c>
      <c r="B627" s="13">
        <v>9312.473</v>
      </c>
      <c r="C627" s="13">
        <v>9364.8729999999996</v>
      </c>
    </row>
    <row r="628" spans="1:3" x14ac:dyDescent="0.25">
      <c r="A628" s="12">
        <v>43416</v>
      </c>
      <c r="B628" s="13">
        <v>8967.8140000000003</v>
      </c>
      <c r="C628" s="13">
        <v>8881.7450000000008</v>
      </c>
    </row>
    <row r="629" spans="1:3" x14ac:dyDescent="0.25">
      <c r="A629" s="12">
        <v>43417</v>
      </c>
      <c r="B629" s="13">
        <v>9019.3960000000006</v>
      </c>
      <c r="C629" s="13">
        <v>8983.9269999999997</v>
      </c>
    </row>
    <row r="630" spans="1:3" x14ac:dyDescent="0.25">
      <c r="A630" s="12">
        <v>43418</v>
      </c>
      <c r="B630" s="13">
        <v>8687.9590000000007</v>
      </c>
      <c r="C630" s="13">
        <v>8744.7999999999993</v>
      </c>
    </row>
    <row r="631" spans="1:3" x14ac:dyDescent="0.25">
      <c r="A631" s="12">
        <v>43419</v>
      </c>
      <c r="B631" s="13">
        <v>8713.8250000000007</v>
      </c>
      <c r="C631" s="13">
        <v>8814.7639999999992</v>
      </c>
    </row>
    <row r="632" spans="1:3" x14ac:dyDescent="0.25">
      <c r="A632" s="12">
        <v>43420</v>
      </c>
      <c r="B632" s="13">
        <v>9313.8080000000009</v>
      </c>
      <c r="C632" s="13">
        <v>9316.1450000000004</v>
      </c>
    </row>
    <row r="633" spans="1:3" x14ac:dyDescent="0.25">
      <c r="A633" s="12">
        <v>43421</v>
      </c>
      <c r="B633" s="13">
        <v>8932.1839999999993</v>
      </c>
      <c r="C633" s="13">
        <v>8992.7270000000008</v>
      </c>
    </row>
    <row r="634" spans="1:3" x14ac:dyDescent="0.25">
      <c r="A634" s="12">
        <v>43422</v>
      </c>
      <c r="B634" s="13">
        <v>8228.384</v>
      </c>
      <c r="C634" s="13">
        <v>8300.0730000000003</v>
      </c>
    </row>
    <row r="635" spans="1:3" x14ac:dyDescent="0.25">
      <c r="A635" s="12">
        <v>43423</v>
      </c>
      <c r="B635" s="13">
        <v>8150.1130000000003</v>
      </c>
      <c r="C635" s="13">
        <v>8167.3450000000003</v>
      </c>
    </row>
    <row r="636" spans="1:3" x14ac:dyDescent="0.25">
      <c r="A636" s="12">
        <v>43424</v>
      </c>
      <c r="B636" s="13">
        <v>8175.5820000000003</v>
      </c>
      <c r="C636" s="13">
        <v>8130.982</v>
      </c>
    </row>
    <row r="637" spans="1:3" x14ac:dyDescent="0.25">
      <c r="A637" s="12">
        <v>43425</v>
      </c>
      <c r="B637" s="13">
        <v>8126.9870000000001</v>
      </c>
      <c r="C637" s="13">
        <v>8089.6</v>
      </c>
    </row>
    <row r="638" spans="1:3" x14ac:dyDescent="0.25">
      <c r="A638" s="12">
        <v>43426</v>
      </c>
      <c r="B638" s="13">
        <v>8128.5230000000001</v>
      </c>
      <c r="C638" s="13">
        <v>7956.8</v>
      </c>
    </row>
    <row r="639" spans="1:3" x14ac:dyDescent="0.25">
      <c r="A639" s="12">
        <v>43427</v>
      </c>
      <c r="B639" s="13">
        <v>8019.4579999999996</v>
      </c>
      <c r="C639" s="13">
        <v>8051.0540000000001</v>
      </c>
    </row>
    <row r="640" spans="1:3" x14ac:dyDescent="0.25">
      <c r="A640" s="12">
        <v>43428</v>
      </c>
      <c r="B640" s="13">
        <v>7983.3789999999999</v>
      </c>
      <c r="C640" s="13">
        <v>8032.0730000000003</v>
      </c>
    </row>
    <row r="641" spans="1:3" x14ac:dyDescent="0.25">
      <c r="A641" s="12">
        <v>43429</v>
      </c>
      <c r="B641" s="13">
        <v>8075.6620000000003</v>
      </c>
      <c r="C641" s="13">
        <v>7637.0910000000003</v>
      </c>
    </row>
    <row r="642" spans="1:3" x14ac:dyDescent="0.25">
      <c r="A642" s="12">
        <v>43430</v>
      </c>
      <c r="B642" s="13">
        <v>7648.674</v>
      </c>
      <c r="C642" s="13">
        <v>7485.6729999999998</v>
      </c>
    </row>
    <row r="643" spans="1:3" x14ac:dyDescent="0.25">
      <c r="A643" s="12">
        <v>43431</v>
      </c>
      <c r="B643" s="13">
        <v>7595.7619999999997</v>
      </c>
      <c r="C643" s="13">
        <v>7528.1450000000004</v>
      </c>
    </row>
    <row r="644" spans="1:3" x14ac:dyDescent="0.25">
      <c r="A644" s="12">
        <v>43432</v>
      </c>
      <c r="B644" s="13">
        <v>7559.8649999999998</v>
      </c>
      <c r="C644" s="13">
        <v>7469.9629999999997</v>
      </c>
    </row>
    <row r="645" spans="1:3" x14ac:dyDescent="0.25">
      <c r="A645" s="12">
        <v>43433</v>
      </c>
      <c r="B645" s="13">
        <v>7197.4989999999998</v>
      </c>
      <c r="C645" s="13">
        <v>7222.2539999999999</v>
      </c>
    </row>
    <row r="646" spans="1:3" x14ac:dyDescent="0.25">
      <c r="A646" s="12">
        <v>43434</v>
      </c>
      <c r="B646" s="13">
        <v>7435.0780000000004</v>
      </c>
      <c r="C646" s="13">
        <v>7594.6180000000004</v>
      </c>
    </row>
    <row r="647" spans="1:3" x14ac:dyDescent="0.25">
      <c r="A647" s="12">
        <v>43435</v>
      </c>
      <c r="B647" s="13">
        <v>7933.54</v>
      </c>
      <c r="C647" s="13">
        <v>7743.2730000000001</v>
      </c>
    </row>
    <row r="648" spans="1:3" x14ac:dyDescent="0.25">
      <c r="A648" s="12">
        <v>43436</v>
      </c>
      <c r="B648" s="13">
        <v>6944.9359999999997</v>
      </c>
      <c r="C648" s="13">
        <v>6881.2359999999999</v>
      </c>
    </row>
    <row r="649" spans="1:3" x14ac:dyDescent="0.25">
      <c r="A649" s="12">
        <v>43437</v>
      </c>
      <c r="B649" s="13">
        <v>7025.6689999999999</v>
      </c>
      <c r="C649" s="13">
        <v>7002.0360000000001</v>
      </c>
    </row>
    <row r="650" spans="1:3" x14ac:dyDescent="0.25">
      <c r="A650" s="12">
        <v>43438</v>
      </c>
      <c r="B650" s="13">
        <v>6955.116</v>
      </c>
      <c r="C650" s="13">
        <v>7029.9639999999999</v>
      </c>
    </row>
    <row r="651" spans="1:3" x14ac:dyDescent="0.25">
      <c r="A651" s="12">
        <v>43439</v>
      </c>
      <c r="B651" s="13">
        <v>7178.3940000000002</v>
      </c>
      <c r="C651" s="13">
        <v>7152.8729999999996</v>
      </c>
    </row>
    <row r="652" spans="1:3" x14ac:dyDescent="0.25">
      <c r="A652" s="12">
        <v>43440</v>
      </c>
      <c r="B652" s="13">
        <v>6947.59</v>
      </c>
      <c r="C652" s="13">
        <v>6908.7269999999999</v>
      </c>
    </row>
    <row r="653" spans="1:3" x14ac:dyDescent="0.25">
      <c r="A653" s="12">
        <v>43441</v>
      </c>
      <c r="B653" s="13">
        <v>6980.4390000000003</v>
      </c>
      <c r="C653" s="13">
        <v>6886.2539999999999</v>
      </c>
    </row>
    <row r="654" spans="1:3" x14ac:dyDescent="0.25">
      <c r="A654" s="12">
        <v>43442</v>
      </c>
      <c r="B654" s="13">
        <v>6726.0529999999999</v>
      </c>
      <c r="C654" s="13">
        <v>6552.9449999999997</v>
      </c>
    </row>
    <row r="655" spans="1:3" x14ac:dyDescent="0.25">
      <c r="A655" s="12">
        <v>43443</v>
      </c>
      <c r="B655" s="13">
        <v>6347.9179999999997</v>
      </c>
      <c r="C655" s="13">
        <v>6340</v>
      </c>
    </row>
    <row r="656" spans="1:3" x14ac:dyDescent="0.25">
      <c r="A656" s="12">
        <v>43444</v>
      </c>
      <c r="B656" s="13">
        <v>6194.2520000000004</v>
      </c>
      <c r="C656" s="13">
        <v>6248</v>
      </c>
    </row>
    <row r="657" spans="1:3" x14ac:dyDescent="0.25">
      <c r="A657" s="12">
        <v>43445</v>
      </c>
      <c r="B657" s="13">
        <v>6334.326</v>
      </c>
      <c r="C657" s="13">
        <v>6351.3450000000003</v>
      </c>
    </row>
    <row r="658" spans="1:3" x14ac:dyDescent="0.25">
      <c r="A658" s="12">
        <v>43446</v>
      </c>
      <c r="B658" s="13">
        <v>6173.55</v>
      </c>
      <c r="C658" s="13">
        <v>6194.0360000000001</v>
      </c>
    </row>
    <row r="659" spans="1:3" x14ac:dyDescent="0.25">
      <c r="A659" s="12">
        <v>43447</v>
      </c>
      <c r="B659" s="13">
        <v>5948.0609999999997</v>
      </c>
      <c r="C659" s="13">
        <v>5867.4179999999997</v>
      </c>
    </row>
    <row r="660" spans="1:3" x14ac:dyDescent="0.25">
      <c r="A660" s="12">
        <v>43448</v>
      </c>
      <c r="B660" s="13">
        <v>5717.4449999999997</v>
      </c>
      <c r="C660" s="13">
        <v>5684.9449999999997</v>
      </c>
    </row>
    <row r="661" spans="1:3" x14ac:dyDescent="0.25">
      <c r="A661" s="12">
        <v>43449</v>
      </c>
      <c r="B661" s="13">
        <v>5904.2309999999998</v>
      </c>
      <c r="C661" s="13">
        <v>5802.8360000000002</v>
      </c>
    </row>
    <row r="662" spans="1:3" x14ac:dyDescent="0.25">
      <c r="A662" s="12">
        <v>43450</v>
      </c>
      <c r="B662" s="13">
        <v>5607.4949999999999</v>
      </c>
      <c r="C662" s="13">
        <v>5610.6909999999998</v>
      </c>
    </row>
    <row r="663" spans="1:3" x14ac:dyDescent="0.25">
      <c r="A663" s="12">
        <v>43451</v>
      </c>
      <c r="B663" s="13">
        <v>5855.9610000000002</v>
      </c>
      <c r="C663" s="13">
        <v>5835.2730000000001</v>
      </c>
    </row>
    <row r="664" spans="1:3" x14ac:dyDescent="0.25">
      <c r="A664" s="12">
        <v>43452</v>
      </c>
      <c r="B664" s="13">
        <v>5610.51</v>
      </c>
      <c r="C664" s="13">
        <v>5641.8180000000002</v>
      </c>
    </row>
    <row r="665" spans="1:3" x14ac:dyDescent="0.25">
      <c r="A665" s="12">
        <v>43453</v>
      </c>
      <c r="B665" s="13">
        <v>5390.085</v>
      </c>
      <c r="C665" s="13">
        <v>5496.7269999999999</v>
      </c>
    </row>
    <row r="666" spans="1:3" x14ac:dyDescent="0.25">
      <c r="A666" s="12">
        <v>43454</v>
      </c>
      <c r="B666" s="13">
        <v>6634.4390000000003</v>
      </c>
      <c r="C666" s="13">
        <v>6622.1090000000004</v>
      </c>
    </row>
    <row r="667" spans="1:3" x14ac:dyDescent="0.25">
      <c r="A667" s="12">
        <v>43455</v>
      </c>
      <c r="B667" s="13">
        <v>5668.777</v>
      </c>
      <c r="C667" s="13">
        <v>5785.6</v>
      </c>
    </row>
    <row r="668" spans="1:3" x14ac:dyDescent="0.25">
      <c r="A668" s="12">
        <v>43456</v>
      </c>
      <c r="B668" s="13">
        <v>5162.5420000000004</v>
      </c>
      <c r="C668" s="13">
        <v>5182.3999999999996</v>
      </c>
    </row>
    <row r="669" spans="1:3" x14ac:dyDescent="0.25">
      <c r="A669" s="12">
        <v>43457</v>
      </c>
      <c r="B669" s="13">
        <v>4777.4759999999997</v>
      </c>
      <c r="C669" s="13">
        <v>4758.1819999999998</v>
      </c>
    </row>
    <row r="670" spans="1:3" x14ac:dyDescent="0.25">
      <c r="A670" s="12">
        <v>43458</v>
      </c>
      <c r="B670" s="13">
        <v>6183.1880000000001</v>
      </c>
      <c r="C670" s="13">
        <v>6168.8729999999996</v>
      </c>
    </row>
    <row r="671" spans="1:3" x14ac:dyDescent="0.25">
      <c r="A671" s="12">
        <v>43459</v>
      </c>
      <c r="B671" s="13">
        <v>5804.7539999999999</v>
      </c>
      <c r="C671" s="13">
        <v>5824.2179999999998</v>
      </c>
    </row>
    <row r="672" spans="1:3" x14ac:dyDescent="0.25">
      <c r="A672" s="12">
        <v>43460</v>
      </c>
      <c r="B672" s="13">
        <v>5210.2420000000002</v>
      </c>
      <c r="C672" s="13">
        <v>5140.509</v>
      </c>
    </row>
    <row r="673" spans="1:3" x14ac:dyDescent="0.25">
      <c r="A673" s="12">
        <v>43461</v>
      </c>
      <c r="B673" s="13">
        <v>5396.0479999999998</v>
      </c>
      <c r="C673" s="13">
        <v>5293.4539999999997</v>
      </c>
    </row>
    <row r="674" spans="1:3" x14ac:dyDescent="0.25">
      <c r="A674" s="12">
        <v>43462</v>
      </c>
      <c r="B674" s="13">
        <v>5285.4750000000004</v>
      </c>
      <c r="C674" s="13">
        <v>5359.8540000000003</v>
      </c>
    </row>
    <row r="675" spans="1:3" x14ac:dyDescent="0.25">
      <c r="A675" s="12">
        <v>43463</v>
      </c>
      <c r="B675" s="13">
        <v>5204.0309999999999</v>
      </c>
      <c r="C675" s="13">
        <v>5146.2539999999999</v>
      </c>
    </row>
    <row r="676" spans="1:3" x14ac:dyDescent="0.25">
      <c r="A676" s="12">
        <v>43464</v>
      </c>
      <c r="B676" s="13">
        <v>4256.7510000000002</v>
      </c>
      <c r="C676" s="13">
        <v>4229.8180000000002</v>
      </c>
    </row>
    <row r="677" spans="1:3" x14ac:dyDescent="0.25">
      <c r="A677" s="12">
        <v>43465</v>
      </c>
      <c r="B677" s="13">
        <v>4298.9229999999998</v>
      </c>
      <c r="C677" s="13">
        <v>4233.3090000000002</v>
      </c>
    </row>
    <row r="678" spans="1:3" x14ac:dyDescent="0.25">
      <c r="A678" s="12">
        <v>43466</v>
      </c>
      <c r="B678" s="13">
        <v>5074.5029999999997</v>
      </c>
      <c r="C678" s="13">
        <v>5006.5450000000001</v>
      </c>
    </row>
    <row r="679" spans="1:3" x14ac:dyDescent="0.25">
      <c r="A679" s="12">
        <v>43467</v>
      </c>
      <c r="B679" s="13">
        <v>5558.9290000000001</v>
      </c>
      <c r="C679" s="13">
        <v>5524.5820000000003</v>
      </c>
    </row>
    <row r="680" spans="1:3" x14ac:dyDescent="0.25">
      <c r="A680" s="12">
        <v>43468</v>
      </c>
      <c r="B680" s="13">
        <v>5319.0320000000002</v>
      </c>
      <c r="C680" s="13">
        <v>5434.982</v>
      </c>
    </row>
    <row r="681" spans="1:3" x14ac:dyDescent="0.25">
      <c r="A681" s="12">
        <v>43469</v>
      </c>
      <c r="B681" s="13">
        <v>4887.1559999999999</v>
      </c>
      <c r="C681" s="13">
        <v>4945.2359999999999</v>
      </c>
    </row>
    <row r="682" spans="1:3" x14ac:dyDescent="0.25">
      <c r="A682" s="12">
        <v>43470</v>
      </c>
      <c r="B682" s="13">
        <v>4636.1210000000001</v>
      </c>
      <c r="C682" s="13">
        <v>4451.6360000000004</v>
      </c>
    </row>
    <row r="683" spans="1:3" x14ac:dyDescent="0.25">
      <c r="A683" s="12">
        <v>43471</v>
      </c>
      <c r="B683" s="13">
        <v>3923.681</v>
      </c>
      <c r="C683" s="13">
        <v>3854.1819999999998</v>
      </c>
    </row>
    <row r="684" spans="1:3" x14ac:dyDescent="0.25">
      <c r="A684" s="12">
        <v>43472</v>
      </c>
      <c r="B684" s="13">
        <v>4945.0259999999998</v>
      </c>
      <c r="C684" s="13">
        <v>4930.8360000000002</v>
      </c>
    </row>
    <row r="685" spans="1:3" x14ac:dyDescent="0.25">
      <c r="A685" s="12">
        <v>43473</v>
      </c>
      <c r="B685" s="13">
        <v>4568.0550000000003</v>
      </c>
      <c r="C685" s="13">
        <v>4520.6540000000005</v>
      </c>
    </row>
    <row r="686" spans="1:3" x14ac:dyDescent="0.25">
      <c r="A686" s="12">
        <v>43474</v>
      </c>
      <c r="B686" s="13">
        <v>4638.3429999999998</v>
      </c>
      <c r="C686" s="13">
        <v>4603.7820000000002</v>
      </c>
    </row>
    <row r="687" spans="1:3" x14ac:dyDescent="0.25">
      <c r="A687" s="12">
        <v>43475</v>
      </c>
      <c r="B687" s="13">
        <v>4975.7659999999996</v>
      </c>
      <c r="C687" s="13">
        <v>4990.0360000000001</v>
      </c>
    </row>
    <row r="688" spans="1:3" x14ac:dyDescent="0.25">
      <c r="A688" s="12">
        <v>43476</v>
      </c>
      <c r="B688" s="13">
        <v>5388.7929999999997</v>
      </c>
      <c r="C688" s="13">
        <v>5389.3819999999996</v>
      </c>
    </row>
    <row r="689" spans="1:3" x14ac:dyDescent="0.25">
      <c r="A689" s="12">
        <v>43477</v>
      </c>
      <c r="B689" s="13">
        <v>5146.8850000000002</v>
      </c>
      <c r="C689" s="13">
        <v>5103.7820000000002</v>
      </c>
    </row>
    <row r="690" spans="1:3" x14ac:dyDescent="0.25">
      <c r="A690" s="12">
        <v>43478</v>
      </c>
      <c r="B690" s="13">
        <v>2740.759</v>
      </c>
      <c r="C690" s="13">
        <v>2687.2730000000001</v>
      </c>
    </row>
    <row r="691" spans="1:3" x14ac:dyDescent="0.25">
      <c r="A691" s="12">
        <v>43479</v>
      </c>
      <c r="B691" s="13">
        <v>4698.4269999999997</v>
      </c>
      <c r="C691" s="13">
        <v>4622.5450000000001</v>
      </c>
    </row>
    <row r="692" spans="1:3" x14ac:dyDescent="0.25">
      <c r="A692" s="12">
        <v>43480</v>
      </c>
      <c r="B692" s="13">
        <v>5149.2520000000004</v>
      </c>
      <c r="C692" s="13">
        <v>4999.2730000000001</v>
      </c>
    </row>
    <row r="693" spans="1:3" x14ac:dyDescent="0.25">
      <c r="A693" s="12">
        <v>43481</v>
      </c>
      <c r="B693" s="13">
        <v>4813.1130000000003</v>
      </c>
      <c r="C693" s="13">
        <v>4753.3090000000002</v>
      </c>
    </row>
    <row r="694" spans="1:3" x14ac:dyDescent="0.25">
      <c r="A694" s="12">
        <v>43482</v>
      </c>
      <c r="B694" s="13">
        <v>4886.268</v>
      </c>
      <c r="C694" s="13">
        <v>4784.8</v>
      </c>
    </row>
    <row r="695" spans="1:3" x14ac:dyDescent="0.25">
      <c r="A695" s="12">
        <v>43483</v>
      </c>
      <c r="B695" s="13">
        <v>5079.9369999999999</v>
      </c>
      <c r="C695" s="13">
        <v>5092.0730000000003</v>
      </c>
    </row>
    <row r="696" spans="1:3" x14ac:dyDescent="0.25">
      <c r="A696" s="12">
        <v>43484</v>
      </c>
      <c r="B696" s="13">
        <v>4881.817</v>
      </c>
      <c r="C696" s="13">
        <v>4849.018</v>
      </c>
    </row>
    <row r="697" spans="1:3" x14ac:dyDescent="0.25">
      <c r="A697" s="12">
        <v>43485</v>
      </c>
      <c r="B697" s="13">
        <v>2028.6980000000001</v>
      </c>
      <c r="C697" s="13">
        <v>1995.9269999999999</v>
      </c>
    </row>
    <row r="698" spans="1:3" x14ac:dyDescent="0.25">
      <c r="A698" s="12">
        <v>43486</v>
      </c>
      <c r="B698" s="13">
        <v>4716.8100000000004</v>
      </c>
      <c r="C698" s="13">
        <v>4690.1090000000004</v>
      </c>
    </row>
    <row r="699" spans="1:3" x14ac:dyDescent="0.25">
      <c r="A699" s="12">
        <v>43487</v>
      </c>
      <c r="B699" s="13">
        <v>5079.7879999999996</v>
      </c>
      <c r="C699" s="13">
        <v>5043.4179999999997</v>
      </c>
    </row>
    <row r="700" spans="1:3" x14ac:dyDescent="0.25">
      <c r="A700" s="12">
        <v>43488</v>
      </c>
      <c r="B700" s="13">
        <v>4534.7879999999996</v>
      </c>
      <c r="C700" s="13">
        <v>4508.6540000000005</v>
      </c>
    </row>
    <row r="701" spans="1:3" x14ac:dyDescent="0.25">
      <c r="A701" s="12">
        <v>43489</v>
      </c>
      <c r="B701" s="13">
        <v>4321.8050000000003</v>
      </c>
      <c r="C701" s="13">
        <v>4315.2</v>
      </c>
    </row>
    <row r="702" spans="1:3" x14ac:dyDescent="0.25">
      <c r="A702" s="12">
        <v>43490</v>
      </c>
      <c r="B702" s="13">
        <v>4814.3980000000001</v>
      </c>
      <c r="C702" s="13">
        <v>4796.2179999999998</v>
      </c>
    </row>
    <row r="703" spans="1:3" x14ac:dyDescent="0.25">
      <c r="A703" s="12">
        <v>43491</v>
      </c>
      <c r="B703" s="13">
        <v>4283.7240000000002</v>
      </c>
      <c r="C703" s="13">
        <v>4215.4179999999997</v>
      </c>
    </row>
    <row r="704" spans="1:3" x14ac:dyDescent="0.25">
      <c r="A704" s="12">
        <v>43492</v>
      </c>
      <c r="B704" s="13">
        <v>1992.4349999999999</v>
      </c>
      <c r="C704" s="13">
        <v>2003.5640000000001</v>
      </c>
    </row>
    <row r="705" spans="1:3" x14ac:dyDescent="0.25">
      <c r="A705" s="12">
        <v>43493</v>
      </c>
      <c r="B705" s="13">
        <v>4461.7929999999997</v>
      </c>
      <c r="C705" s="13">
        <v>4480.3639999999996</v>
      </c>
    </row>
    <row r="706" spans="1:3" x14ac:dyDescent="0.25">
      <c r="A706" s="12">
        <v>43494</v>
      </c>
      <c r="B706" s="13">
        <v>4943.2579999999998</v>
      </c>
      <c r="C706" s="13">
        <v>4905.3090000000002</v>
      </c>
    </row>
    <row r="707" spans="1:3" x14ac:dyDescent="0.25">
      <c r="A707" s="12">
        <v>43495</v>
      </c>
      <c r="B707" s="13">
        <v>5071.8040000000001</v>
      </c>
      <c r="C707" s="13">
        <v>5051.0540000000001</v>
      </c>
    </row>
    <row r="708" spans="1:3" x14ac:dyDescent="0.25">
      <c r="A708" s="12">
        <v>43496</v>
      </c>
      <c r="B708" s="13">
        <v>4619.1710000000003</v>
      </c>
      <c r="C708" s="13">
        <v>4529.2359999999999</v>
      </c>
    </row>
    <row r="709" spans="1:3" x14ac:dyDescent="0.25">
      <c r="A709" s="12">
        <v>43497</v>
      </c>
      <c r="B709" s="13">
        <v>4722.8140000000003</v>
      </c>
      <c r="C709" s="13">
        <v>4721.2359999999999</v>
      </c>
    </row>
    <row r="710" spans="1:3" x14ac:dyDescent="0.25">
      <c r="A710" s="12">
        <v>43498</v>
      </c>
      <c r="B710" s="13">
        <v>4983.3310000000001</v>
      </c>
      <c r="C710" s="13">
        <v>4901.018</v>
      </c>
    </row>
    <row r="711" spans="1:3" x14ac:dyDescent="0.25">
      <c r="A711" s="12">
        <v>43499</v>
      </c>
      <c r="B711" s="13">
        <v>2056.5369999999998</v>
      </c>
      <c r="C711" s="13">
        <v>2021.527</v>
      </c>
    </row>
    <row r="712" spans="1:3" x14ac:dyDescent="0.25">
      <c r="A712" s="12">
        <v>43500</v>
      </c>
      <c r="B712" s="13">
        <v>4518.3770000000004</v>
      </c>
      <c r="C712" s="13">
        <v>4504.4359999999997</v>
      </c>
    </row>
    <row r="713" spans="1:3" x14ac:dyDescent="0.25">
      <c r="A713" s="12">
        <v>43501</v>
      </c>
      <c r="B713" s="13">
        <v>5000.9229999999998</v>
      </c>
      <c r="C713" s="13">
        <v>4989.3819999999996</v>
      </c>
    </row>
    <row r="714" spans="1:3" x14ac:dyDescent="0.25">
      <c r="A714" s="12">
        <v>43502</v>
      </c>
      <c r="B714" s="13">
        <v>4500.643</v>
      </c>
      <c r="C714" s="13">
        <v>4459.0540000000001</v>
      </c>
    </row>
    <row r="715" spans="1:3" x14ac:dyDescent="0.25">
      <c r="A715" s="12">
        <v>43503</v>
      </c>
      <c r="B715" s="13">
        <v>4563.5919999999996</v>
      </c>
      <c r="C715" s="13">
        <v>4453.6000000000004</v>
      </c>
    </row>
    <row r="716" spans="1:3" x14ac:dyDescent="0.25">
      <c r="A716" s="12">
        <v>43504</v>
      </c>
      <c r="B716" s="13">
        <v>4924.0680000000002</v>
      </c>
      <c r="C716" s="13">
        <v>4921.6000000000004</v>
      </c>
    </row>
    <row r="717" spans="1:3" x14ac:dyDescent="0.25">
      <c r="A717" s="12">
        <v>43505</v>
      </c>
      <c r="B717" s="13">
        <v>4857.6310000000003</v>
      </c>
      <c r="C717" s="13">
        <v>4710.6909999999998</v>
      </c>
    </row>
    <row r="718" spans="1:3" x14ac:dyDescent="0.25">
      <c r="A718" s="12">
        <v>43506</v>
      </c>
      <c r="B718" s="13">
        <v>2376.3679999999999</v>
      </c>
      <c r="C718" s="13">
        <v>2345.6</v>
      </c>
    </row>
    <row r="719" spans="1:3" x14ac:dyDescent="0.25">
      <c r="A719" s="12">
        <v>43507</v>
      </c>
      <c r="B719" s="13">
        <v>4736.9989999999998</v>
      </c>
      <c r="C719" s="13">
        <v>4713.4539999999997</v>
      </c>
    </row>
    <row r="720" spans="1:3" x14ac:dyDescent="0.25">
      <c r="A720" s="12">
        <v>43508</v>
      </c>
      <c r="B720" s="13">
        <v>4761.509</v>
      </c>
      <c r="C720" s="13">
        <v>4722.1819999999998</v>
      </c>
    </row>
    <row r="721" spans="1:3" x14ac:dyDescent="0.25">
      <c r="A721" s="12">
        <v>43509</v>
      </c>
      <c r="B721" s="13">
        <v>4856.7809999999999</v>
      </c>
      <c r="C721" s="13">
        <v>4826.3270000000002</v>
      </c>
    </row>
    <row r="722" spans="1:3" x14ac:dyDescent="0.25">
      <c r="A722" s="12">
        <v>43510</v>
      </c>
      <c r="B722" s="13">
        <v>5346.7569999999996</v>
      </c>
      <c r="C722" s="13">
        <v>5333.0910000000003</v>
      </c>
    </row>
    <row r="723" spans="1:3" x14ac:dyDescent="0.25">
      <c r="A723" s="12">
        <v>43511</v>
      </c>
      <c r="B723" s="13">
        <v>4447.125</v>
      </c>
      <c r="C723" s="13">
        <v>4463.5640000000003</v>
      </c>
    </row>
    <row r="724" spans="1:3" x14ac:dyDescent="0.25">
      <c r="A724" s="12">
        <v>43512</v>
      </c>
      <c r="B724" s="13">
        <v>4713.9290000000001</v>
      </c>
      <c r="C724" s="13">
        <v>4668.1450000000004</v>
      </c>
    </row>
    <row r="725" spans="1:3" x14ac:dyDescent="0.25">
      <c r="A725" s="12">
        <v>43513</v>
      </c>
      <c r="B725" s="13">
        <v>1795.0409999999999</v>
      </c>
      <c r="C725" s="13">
        <v>1803.0550000000001</v>
      </c>
    </row>
    <row r="726" spans="1:3" x14ac:dyDescent="0.25">
      <c r="A726" s="12">
        <v>43514</v>
      </c>
      <c r="B726" s="13">
        <v>4781.3310000000001</v>
      </c>
      <c r="C726" s="13">
        <v>4771.0540000000001</v>
      </c>
    </row>
    <row r="727" spans="1:3" x14ac:dyDescent="0.25">
      <c r="A727" s="12">
        <v>43515</v>
      </c>
      <c r="B727" s="13">
        <v>4455.1149999999998</v>
      </c>
      <c r="C727" s="13">
        <v>4434.9089999999997</v>
      </c>
    </row>
    <row r="728" spans="1:3" x14ac:dyDescent="0.25">
      <c r="A728" s="12">
        <v>43516</v>
      </c>
      <c r="B728" s="13">
        <v>4979.6859999999997</v>
      </c>
      <c r="C728" s="13">
        <v>4922.3999999999996</v>
      </c>
    </row>
    <row r="729" spans="1:3" x14ac:dyDescent="0.25">
      <c r="A729" s="12">
        <v>43517</v>
      </c>
      <c r="B729" s="13">
        <v>4757.527</v>
      </c>
      <c r="C729" s="13">
        <v>4752</v>
      </c>
    </row>
    <row r="730" spans="1:3" x14ac:dyDescent="0.25">
      <c r="A730" s="12">
        <v>43518</v>
      </c>
      <c r="B730" s="13">
        <v>4735.9520000000002</v>
      </c>
      <c r="C730" s="13">
        <v>4694.3999999999996</v>
      </c>
    </row>
    <row r="731" spans="1:3" x14ac:dyDescent="0.25">
      <c r="A731" s="12">
        <v>43519</v>
      </c>
      <c r="B731" s="13">
        <v>5234.3440000000001</v>
      </c>
      <c r="C731" s="13">
        <v>5194.8360000000002</v>
      </c>
    </row>
    <row r="732" spans="1:3" x14ac:dyDescent="0.25">
      <c r="A732" s="12">
        <v>43520</v>
      </c>
      <c r="B732" s="13">
        <v>3389.8679999999999</v>
      </c>
      <c r="C732" s="13">
        <v>3373.018</v>
      </c>
    </row>
    <row r="733" spans="1:3" x14ac:dyDescent="0.25">
      <c r="A733" s="12">
        <v>43521</v>
      </c>
      <c r="B733" s="13">
        <v>4810.1629999999996</v>
      </c>
      <c r="C733" s="13">
        <v>4813.3819999999996</v>
      </c>
    </row>
    <row r="734" spans="1:3" x14ac:dyDescent="0.25">
      <c r="A734" s="12">
        <v>43522</v>
      </c>
      <c r="B734" s="13">
        <v>5435.6019999999999</v>
      </c>
      <c r="C734" s="13">
        <v>5432.509</v>
      </c>
    </row>
    <row r="735" spans="1:3" x14ac:dyDescent="0.25">
      <c r="A735" s="12">
        <v>43523</v>
      </c>
      <c r="B735" s="13">
        <v>5637.22</v>
      </c>
      <c r="C735" s="13">
        <v>5546.3270000000002</v>
      </c>
    </row>
    <row r="736" spans="1:3" x14ac:dyDescent="0.25">
      <c r="A736" s="12">
        <v>43524</v>
      </c>
      <c r="B736" s="13">
        <v>5255.2020000000002</v>
      </c>
      <c r="C736" s="13">
        <v>5183.7820000000002</v>
      </c>
    </row>
    <row r="737" spans="1:3" x14ac:dyDescent="0.25">
      <c r="A737" s="12">
        <v>43525</v>
      </c>
      <c r="B737" s="13">
        <v>4058.0140000000001</v>
      </c>
      <c r="C737" s="13">
        <v>4050.0360000000001</v>
      </c>
    </row>
    <row r="738" spans="1:3" x14ac:dyDescent="0.25">
      <c r="A738" s="12">
        <v>43526</v>
      </c>
      <c r="B738" s="13">
        <v>5264.7120000000004</v>
      </c>
      <c r="C738" s="13">
        <v>5112.8</v>
      </c>
    </row>
    <row r="739" spans="1:3" x14ac:dyDescent="0.25">
      <c r="A739" s="12">
        <v>43527</v>
      </c>
      <c r="B739" s="13">
        <v>4567.1419999999998</v>
      </c>
      <c r="C739" s="13">
        <v>4552.2910000000002</v>
      </c>
    </row>
    <row r="740" spans="1:3" x14ac:dyDescent="0.25">
      <c r="A740" s="12">
        <v>43528</v>
      </c>
      <c r="B740" s="13">
        <v>4068.15</v>
      </c>
      <c r="C740" s="13">
        <v>4079.2</v>
      </c>
    </row>
    <row r="741" spans="1:3" x14ac:dyDescent="0.25">
      <c r="A741" s="12">
        <v>43529</v>
      </c>
      <c r="B741" s="13">
        <v>4865.2240000000002</v>
      </c>
      <c r="C741" s="13">
        <v>4841.527</v>
      </c>
    </row>
    <row r="742" spans="1:3" x14ac:dyDescent="0.25">
      <c r="A742" s="12">
        <v>43530</v>
      </c>
      <c r="B742" s="13">
        <v>4849.2120000000004</v>
      </c>
      <c r="C742" s="13">
        <v>4841.2359999999999</v>
      </c>
    </row>
    <row r="743" spans="1:3" x14ac:dyDescent="0.25">
      <c r="A743" s="12">
        <v>43531</v>
      </c>
      <c r="B743" s="13">
        <v>5615.9480000000003</v>
      </c>
      <c r="C743" s="13">
        <v>5619.4179999999997</v>
      </c>
    </row>
    <row r="744" spans="1:3" x14ac:dyDescent="0.25">
      <c r="A744" s="12">
        <v>43532</v>
      </c>
      <c r="B744" s="13">
        <v>6254.7420000000002</v>
      </c>
      <c r="C744" s="13">
        <v>6207.491</v>
      </c>
    </row>
    <row r="745" spans="1:3" x14ac:dyDescent="0.25">
      <c r="A745" s="12">
        <v>43533</v>
      </c>
      <c r="B745" s="13">
        <v>6507.433</v>
      </c>
      <c r="C745" s="13">
        <v>6154.3270000000002</v>
      </c>
    </row>
    <row r="746" spans="1:3" x14ac:dyDescent="0.25">
      <c r="A746" s="12">
        <v>43534</v>
      </c>
      <c r="B746" s="13">
        <v>2142.4830000000002</v>
      </c>
      <c r="C746" s="13">
        <v>2101.018</v>
      </c>
    </row>
    <row r="747" spans="1:3" x14ac:dyDescent="0.25">
      <c r="A747" s="12">
        <v>43535</v>
      </c>
      <c r="B747" s="13">
        <v>5029.0510000000004</v>
      </c>
      <c r="C747" s="13">
        <v>4958.8360000000002</v>
      </c>
    </row>
    <row r="748" spans="1:3" x14ac:dyDescent="0.25">
      <c r="A748" s="12">
        <v>43536</v>
      </c>
      <c r="B748" s="13">
        <v>5458.723</v>
      </c>
      <c r="C748" s="13">
        <v>5344.0730000000003</v>
      </c>
    </row>
    <row r="749" spans="1:3" x14ac:dyDescent="0.25">
      <c r="A749" s="12">
        <v>43537</v>
      </c>
      <c r="B749" s="13">
        <v>5631.3090000000002</v>
      </c>
      <c r="C749" s="13">
        <v>5424.8729999999996</v>
      </c>
    </row>
    <row r="750" spans="1:3" x14ac:dyDescent="0.25">
      <c r="A750" s="12">
        <v>43538</v>
      </c>
      <c r="B750" s="13">
        <v>6752.51</v>
      </c>
      <c r="C750" s="13">
        <v>6724.1450000000004</v>
      </c>
    </row>
    <row r="751" spans="1:3" x14ac:dyDescent="0.25">
      <c r="A751" s="12">
        <v>43539</v>
      </c>
      <c r="B751" s="13">
        <v>8113.1840000000002</v>
      </c>
      <c r="C751" s="13">
        <v>8239.8539999999994</v>
      </c>
    </row>
    <row r="752" spans="1:3" x14ac:dyDescent="0.25">
      <c r="A752" s="12">
        <v>43540</v>
      </c>
      <c r="B752" s="13">
        <v>9432.5730000000003</v>
      </c>
      <c r="C752" s="13">
        <v>9213.3819999999996</v>
      </c>
    </row>
    <row r="753" spans="1:3" x14ac:dyDescent="0.25">
      <c r="A753" s="12">
        <v>43541</v>
      </c>
      <c r="B753" s="13">
        <v>6563.7049999999999</v>
      </c>
      <c r="C753" s="13">
        <v>6334.5450000000001</v>
      </c>
    </row>
    <row r="754" spans="1:3" x14ac:dyDescent="0.25">
      <c r="A754" s="12">
        <v>43542</v>
      </c>
      <c r="B754" s="13">
        <v>6172.723</v>
      </c>
      <c r="C754" s="13">
        <v>5973.6</v>
      </c>
    </row>
    <row r="755" spans="1:3" x14ac:dyDescent="0.25">
      <c r="A755" s="12">
        <v>43543</v>
      </c>
      <c r="B755" s="13">
        <v>7188.433</v>
      </c>
      <c r="C755" s="13">
        <v>6992.1450000000004</v>
      </c>
    </row>
    <row r="756" spans="1:3" x14ac:dyDescent="0.25">
      <c r="A756" s="12">
        <v>43544</v>
      </c>
      <c r="B756" s="13">
        <v>8482.1319999999996</v>
      </c>
      <c r="C756" s="13">
        <v>8274.3269999999993</v>
      </c>
    </row>
    <row r="757" spans="1:3" x14ac:dyDescent="0.25">
      <c r="A757" s="12">
        <v>43545</v>
      </c>
      <c r="B757" s="13">
        <v>6481.4570000000003</v>
      </c>
      <c r="C757" s="13">
        <v>6261.7449999999999</v>
      </c>
    </row>
    <row r="758" spans="1:3" x14ac:dyDescent="0.25">
      <c r="A758" s="12">
        <v>43546</v>
      </c>
      <c r="B758" s="13">
        <v>7548.7759999999998</v>
      </c>
      <c r="C758" s="13">
        <v>7316.8729999999996</v>
      </c>
    </row>
    <row r="759" spans="1:3" x14ac:dyDescent="0.25">
      <c r="A759" s="12">
        <v>43547</v>
      </c>
      <c r="B759" s="13">
        <v>6053.3609999999999</v>
      </c>
      <c r="C759" s="13">
        <v>5894.7640000000001</v>
      </c>
    </row>
    <row r="760" spans="1:3" x14ac:dyDescent="0.25">
      <c r="A760" s="12">
        <v>43548</v>
      </c>
      <c r="B760" s="13">
        <v>4860.9690000000001</v>
      </c>
      <c r="C760" s="13">
        <v>4820.7269999999999</v>
      </c>
    </row>
    <row r="761" spans="1:3" x14ac:dyDescent="0.25">
      <c r="A761" s="12">
        <v>43549</v>
      </c>
      <c r="B761" s="13">
        <v>6931.7179999999998</v>
      </c>
      <c r="C761" s="13">
        <v>6880.2179999999998</v>
      </c>
    </row>
    <row r="762" spans="1:3" x14ac:dyDescent="0.25">
      <c r="A762" s="12">
        <v>43550</v>
      </c>
      <c r="B762" s="13">
        <v>11097.368</v>
      </c>
      <c r="C762" s="13">
        <v>11318.4</v>
      </c>
    </row>
    <row r="763" spans="1:3" x14ac:dyDescent="0.25">
      <c r="A763" s="12">
        <v>43551</v>
      </c>
      <c r="B763" s="13">
        <v>9977.1180000000004</v>
      </c>
      <c r="C763" s="13">
        <v>9757.9629999999997</v>
      </c>
    </row>
    <row r="764" spans="1:3" x14ac:dyDescent="0.25">
      <c r="A764" s="12">
        <v>43552</v>
      </c>
      <c r="B764" s="13">
        <v>8616.8829999999998</v>
      </c>
      <c r="C764" s="13">
        <v>8169.1639999999998</v>
      </c>
    </row>
    <row r="765" spans="1:3" x14ac:dyDescent="0.25">
      <c r="A765" s="12">
        <v>43553</v>
      </c>
      <c r="B765" s="13">
        <v>6575.2629999999999</v>
      </c>
      <c r="C765" s="13">
        <v>6197.4539999999997</v>
      </c>
    </row>
    <row r="766" spans="1:3" x14ac:dyDescent="0.25">
      <c r="A766" s="12">
        <v>43554</v>
      </c>
      <c r="B766" s="13">
        <v>9863.0429999999997</v>
      </c>
      <c r="C766" s="13">
        <v>10135.418</v>
      </c>
    </row>
    <row r="767" spans="1:3" x14ac:dyDescent="0.25">
      <c r="A767" s="12">
        <v>43555</v>
      </c>
      <c r="B767" s="13">
        <v>12103.687</v>
      </c>
      <c r="C767" s="13">
        <v>11758.036</v>
      </c>
    </row>
    <row r="768" spans="1:3" x14ac:dyDescent="0.25">
      <c r="A768" s="12">
        <v>43556</v>
      </c>
      <c r="B768" s="13">
        <v>13352.601000000001</v>
      </c>
      <c r="C768" s="13">
        <v>12660.290999999999</v>
      </c>
    </row>
    <row r="769" spans="1:3" x14ac:dyDescent="0.25">
      <c r="A769" s="12">
        <v>43557</v>
      </c>
      <c r="B769" s="13">
        <v>9850.0930000000008</v>
      </c>
      <c r="C769" s="13">
        <v>8911.9269999999997</v>
      </c>
    </row>
    <row r="770" spans="1:3" x14ac:dyDescent="0.25">
      <c r="A770" s="12">
        <v>43558</v>
      </c>
      <c r="B770" s="13">
        <v>9344.2960000000003</v>
      </c>
      <c r="C770" s="13">
        <v>8699.7090000000007</v>
      </c>
    </row>
    <row r="771" spans="1:3" x14ac:dyDescent="0.25">
      <c r="A771" s="12">
        <v>43559</v>
      </c>
      <c r="B771" s="13">
        <v>8472.0779999999995</v>
      </c>
      <c r="C771" s="13">
        <v>8351.2000000000007</v>
      </c>
    </row>
    <row r="772" spans="1:3" x14ac:dyDescent="0.25">
      <c r="A772" s="12">
        <v>43560</v>
      </c>
      <c r="B772" s="13">
        <v>8838.0759999999991</v>
      </c>
      <c r="C772" s="13">
        <v>8735.1270000000004</v>
      </c>
    </row>
    <row r="773" spans="1:3" x14ac:dyDescent="0.25">
      <c r="A773" s="12">
        <v>43561</v>
      </c>
      <c r="B773" s="13">
        <v>10301.316000000001</v>
      </c>
      <c r="C773" s="13">
        <v>10527.344999999999</v>
      </c>
    </row>
    <row r="774" spans="1:3" x14ac:dyDescent="0.25">
      <c r="A774" s="12">
        <v>43562</v>
      </c>
      <c r="B774" s="13">
        <v>10971.946</v>
      </c>
      <c r="C774" s="13">
        <v>10568.727000000001</v>
      </c>
    </row>
    <row r="775" spans="1:3" x14ac:dyDescent="0.25">
      <c r="A775" s="12">
        <v>43563</v>
      </c>
      <c r="B775" s="13">
        <v>10226.142</v>
      </c>
      <c r="C775" s="13">
        <v>9835.5630000000001</v>
      </c>
    </row>
    <row r="776" spans="1:3" x14ac:dyDescent="0.25">
      <c r="A776" s="12">
        <v>43564</v>
      </c>
      <c r="B776" s="13">
        <v>10705.329</v>
      </c>
      <c r="C776" s="13">
        <v>10198.982</v>
      </c>
    </row>
    <row r="777" spans="1:3" x14ac:dyDescent="0.25">
      <c r="A777" s="12">
        <v>43565</v>
      </c>
      <c r="B777" s="13">
        <v>10865.602000000001</v>
      </c>
      <c r="C777" s="13">
        <v>10598.835999999999</v>
      </c>
    </row>
    <row r="778" spans="1:3" x14ac:dyDescent="0.25">
      <c r="A778" s="12">
        <v>43566</v>
      </c>
      <c r="B778" s="13">
        <v>10348.448</v>
      </c>
      <c r="C778" s="13">
        <v>10455.563</v>
      </c>
    </row>
    <row r="779" spans="1:3" x14ac:dyDescent="0.25">
      <c r="A779" s="12">
        <v>43567</v>
      </c>
      <c r="B779" s="13">
        <v>13810.486999999999</v>
      </c>
      <c r="C779" s="13">
        <v>13972.073</v>
      </c>
    </row>
    <row r="780" spans="1:3" x14ac:dyDescent="0.25">
      <c r="A780" s="12">
        <v>43568</v>
      </c>
      <c r="B780" s="13">
        <v>12620.43</v>
      </c>
      <c r="C780" s="13">
        <v>10700.873</v>
      </c>
    </row>
    <row r="781" spans="1:3" x14ac:dyDescent="0.25">
      <c r="A781" s="12">
        <v>43569</v>
      </c>
      <c r="B781" s="13">
        <v>16495.313999999998</v>
      </c>
      <c r="C781" s="13">
        <v>16466.182000000001</v>
      </c>
    </row>
    <row r="782" spans="1:3" x14ac:dyDescent="0.25">
      <c r="A782" s="12">
        <v>43570</v>
      </c>
      <c r="B782" s="13">
        <v>15597.575000000001</v>
      </c>
      <c r="C782" s="13">
        <v>14864.873</v>
      </c>
    </row>
    <row r="783" spans="1:3" x14ac:dyDescent="0.25">
      <c r="A783" s="12">
        <v>43571</v>
      </c>
      <c r="B783" s="13">
        <v>14137.427</v>
      </c>
      <c r="C783" s="13">
        <v>13607.927</v>
      </c>
    </row>
    <row r="784" spans="1:3" x14ac:dyDescent="0.25">
      <c r="A784" s="12">
        <v>43572</v>
      </c>
      <c r="B784" s="13">
        <v>16881.657999999999</v>
      </c>
      <c r="C784" s="13">
        <v>16843.781999999999</v>
      </c>
    </row>
    <row r="785" spans="1:3" x14ac:dyDescent="0.25">
      <c r="A785" s="12">
        <v>43573</v>
      </c>
      <c r="B785" s="13">
        <v>18425.53</v>
      </c>
      <c r="C785" s="13">
        <v>17888.653999999999</v>
      </c>
    </row>
    <row r="786" spans="1:3" x14ac:dyDescent="0.25">
      <c r="A786" s="12">
        <v>43574</v>
      </c>
      <c r="B786" s="13">
        <v>14396.865</v>
      </c>
      <c r="C786" s="13">
        <v>14001.236000000001</v>
      </c>
    </row>
    <row r="787" spans="1:3" x14ac:dyDescent="0.25">
      <c r="A787" s="12">
        <v>43575</v>
      </c>
      <c r="B787" s="13">
        <v>12288.029</v>
      </c>
      <c r="C787" s="13">
        <v>12089.454</v>
      </c>
    </row>
    <row r="788" spans="1:3" x14ac:dyDescent="0.25">
      <c r="A788" s="12">
        <v>43576</v>
      </c>
      <c r="B788" s="13">
        <v>10173.206</v>
      </c>
      <c r="C788" s="13">
        <v>9985.4539999999997</v>
      </c>
    </row>
    <row r="789" spans="1:3" x14ac:dyDescent="0.25">
      <c r="A789" s="12">
        <v>43577</v>
      </c>
      <c r="B789" s="13">
        <v>11805.564</v>
      </c>
      <c r="C789" s="13">
        <v>11717.308999999999</v>
      </c>
    </row>
    <row r="790" spans="1:3" x14ac:dyDescent="0.25">
      <c r="A790" s="12">
        <v>43578</v>
      </c>
      <c r="B790" s="13">
        <v>11131.937</v>
      </c>
      <c r="C790" s="13">
        <v>11018.109</v>
      </c>
    </row>
    <row r="791" spans="1:3" x14ac:dyDescent="0.25">
      <c r="A791" s="12">
        <v>43579</v>
      </c>
      <c r="B791" s="13">
        <v>11882.323</v>
      </c>
      <c r="C791" s="13">
        <v>11779.781999999999</v>
      </c>
    </row>
    <row r="792" spans="1:3" x14ac:dyDescent="0.25">
      <c r="A792" s="12">
        <v>43580</v>
      </c>
      <c r="B792" s="13">
        <v>15018.545</v>
      </c>
      <c r="C792" s="13">
        <v>15217.454</v>
      </c>
    </row>
    <row r="793" spans="1:3" x14ac:dyDescent="0.25">
      <c r="A793" s="12">
        <v>43581</v>
      </c>
      <c r="B793" s="13">
        <v>17643.420999999998</v>
      </c>
      <c r="C793" s="13">
        <v>17667.2</v>
      </c>
    </row>
    <row r="794" spans="1:3" x14ac:dyDescent="0.25">
      <c r="A794" s="12">
        <v>43582</v>
      </c>
      <c r="B794" s="13">
        <v>19890.954000000002</v>
      </c>
      <c r="C794" s="13">
        <v>19922.762999999999</v>
      </c>
    </row>
    <row r="795" spans="1:3" x14ac:dyDescent="0.25">
      <c r="A795" s="12">
        <v>43583</v>
      </c>
      <c r="B795" s="13">
        <v>21449.161</v>
      </c>
      <c r="C795" s="13">
        <v>21463.708999999999</v>
      </c>
    </row>
    <row r="796" spans="1:3" x14ac:dyDescent="0.25">
      <c r="A796" s="12">
        <v>43584</v>
      </c>
      <c r="B796" s="13">
        <v>23310.97</v>
      </c>
      <c r="C796" s="13">
        <v>23323.491000000002</v>
      </c>
    </row>
    <row r="797" spans="1:3" x14ac:dyDescent="0.25">
      <c r="A797" s="12">
        <v>43585</v>
      </c>
      <c r="B797" s="13">
        <v>22961.366999999998</v>
      </c>
      <c r="C797" s="13">
        <v>23053.382000000001</v>
      </c>
    </row>
    <row r="798" spans="1:3" x14ac:dyDescent="0.25">
      <c r="A798" s="12">
        <v>43586</v>
      </c>
      <c r="B798" s="13">
        <v>25999.916000000001</v>
      </c>
      <c r="C798" s="13">
        <v>24891.780999999999</v>
      </c>
    </row>
    <row r="799" spans="1:3" x14ac:dyDescent="0.25">
      <c r="A799" s="12">
        <v>43587</v>
      </c>
      <c r="B799" s="13">
        <v>22656.128000000001</v>
      </c>
      <c r="C799" s="13">
        <v>22565.309000000001</v>
      </c>
    </row>
    <row r="800" spans="1:3" x14ac:dyDescent="0.25">
      <c r="A800" s="12">
        <v>43588</v>
      </c>
      <c r="B800" s="13">
        <v>23952.609</v>
      </c>
      <c r="C800" s="13">
        <v>23861.599999999999</v>
      </c>
    </row>
    <row r="801" spans="1:3" x14ac:dyDescent="0.25">
      <c r="A801" s="12">
        <v>43589</v>
      </c>
      <c r="B801" s="13">
        <v>24456.17</v>
      </c>
      <c r="C801" s="13">
        <v>24945.891</v>
      </c>
    </row>
    <row r="802" spans="1:3" x14ac:dyDescent="0.25">
      <c r="A802" s="12">
        <v>43590</v>
      </c>
      <c r="B802" s="13">
        <v>28719.076000000001</v>
      </c>
      <c r="C802" s="13">
        <v>28865.526999999998</v>
      </c>
    </row>
    <row r="803" spans="1:3" x14ac:dyDescent="0.25">
      <c r="A803" s="12">
        <v>43591</v>
      </c>
      <c r="B803" s="13">
        <v>28784.612000000001</v>
      </c>
      <c r="C803" s="13">
        <v>29041.018</v>
      </c>
    </row>
    <row r="804" spans="1:3" x14ac:dyDescent="0.25">
      <c r="A804" s="12">
        <v>43592</v>
      </c>
      <c r="B804" s="13">
        <v>24123.063999999998</v>
      </c>
      <c r="C804" s="13">
        <v>23846.327000000001</v>
      </c>
    </row>
    <row r="805" spans="1:3" x14ac:dyDescent="0.25">
      <c r="A805" s="12">
        <v>43593</v>
      </c>
      <c r="B805" s="13">
        <v>21546.168000000001</v>
      </c>
      <c r="C805" s="13">
        <v>21405.891</v>
      </c>
    </row>
    <row r="806" spans="1:3" x14ac:dyDescent="0.25">
      <c r="A806" s="12">
        <v>43594</v>
      </c>
      <c r="B806" s="13">
        <v>21623.602999999999</v>
      </c>
      <c r="C806" s="13">
        <v>21404.799999999999</v>
      </c>
    </row>
    <row r="807" spans="1:3" x14ac:dyDescent="0.25">
      <c r="A807" s="12">
        <v>43595</v>
      </c>
      <c r="B807" s="13">
        <v>22136.528999999999</v>
      </c>
      <c r="C807" s="13">
        <v>21945.163</v>
      </c>
    </row>
    <row r="808" spans="1:3" x14ac:dyDescent="0.25">
      <c r="A808" s="12">
        <v>43596</v>
      </c>
      <c r="B808" s="13">
        <v>25112.669000000002</v>
      </c>
      <c r="C808" s="13">
        <v>25155.345000000001</v>
      </c>
    </row>
    <row r="809" spans="1:3" x14ac:dyDescent="0.25">
      <c r="A809" s="12">
        <v>43597</v>
      </c>
      <c r="B809" s="13">
        <v>24225.909</v>
      </c>
      <c r="C809" s="13">
        <v>24232.291000000001</v>
      </c>
    </row>
    <row r="810" spans="1:3" x14ac:dyDescent="0.25">
      <c r="A810" s="12">
        <v>43598</v>
      </c>
      <c r="B810" s="13">
        <v>24278.343000000001</v>
      </c>
      <c r="C810" s="13">
        <v>23073.963</v>
      </c>
    </row>
    <row r="811" spans="1:3" x14ac:dyDescent="0.25">
      <c r="A811" s="12">
        <v>43599</v>
      </c>
      <c r="B811" s="13">
        <v>19981.062000000002</v>
      </c>
      <c r="C811" s="13">
        <v>18661.018</v>
      </c>
    </row>
    <row r="812" spans="1:3" x14ac:dyDescent="0.25">
      <c r="A812" s="12">
        <v>43600</v>
      </c>
      <c r="B812" s="13">
        <v>17584.990000000002</v>
      </c>
      <c r="C812" s="13">
        <v>17207.562999999998</v>
      </c>
    </row>
    <row r="813" spans="1:3" x14ac:dyDescent="0.25">
      <c r="A813" s="12">
        <v>43601</v>
      </c>
      <c r="B813" s="13">
        <v>16474.669000000002</v>
      </c>
      <c r="C813" s="13">
        <v>16029.6</v>
      </c>
    </row>
    <row r="814" spans="1:3" x14ac:dyDescent="0.25">
      <c r="A814" s="12">
        <v>43602</v>
      </c>
      <c r="B814" s="13">
        <v>15482.243</v>
      </c>
      <c r="C814" s="13">
        <v>15106.691000000001</v>
      </c>
    </row>
    <row r="815" spans="1:3" x14ac:dyDescent="0.25">
      <c r="A815" s="12">
        <v>43603</v>
      </c>
      <c r="B815" s="13">
        <v>16223.175999999999</v>
      </c>
      <c r="C815" s="13">
        <v>16686.762999999999</v>
      </c>
    </row>
    <row r="816" spans="1:3" x14ac:dyDescent="0.25">
      <c r="A816" s="12">
        <v>43604</v>
      </c>
      <c r="B816" s="13">
        <v>19434.088</v>
      </c>
      <c r="C816" s="13">
        <v>20232</v>
      </c>
    </row>
    <row r="817" spans="1:3" x14ac:dyDescent="0.25">
      <c r="A817" s="12">
        <v>43605</v>
      </c>
      <c r="B817" s="13">
        <v>21230.448</v>
      </c>
      <c r="C817" s="13">
        <v>21201.091</v>
      </c>
    </row>
    <row r="818" spans="1:3" x14ac:dyDescent="0.25">
      <c r="A818" s="12">
        <v>43606</v>
      </c>
      <c r="B818" s="13">
        <v>18523.657999999999</v>
      </c>
      <c r="C818" s="13">
        <v>18495.418000000001</v>
      </c>
    </row>
    <row r="819" spans="1:3" x14ac:dyDescent="0.25">
      <c r="A819" s="12">
        <v>43607</v>
      </c>
      <c r="B819" s="13">
        <v>20417.157999999999</v>
      </c>
      <c r="C819" s="13">
        <v>20421.091</v>
      </c>
    </row>
    <row r="820" spans="1:3" x14ac:dyDescent="0.25">
      <c r="A820" s="12">
        <v>43608</v>
      </c>
      <c r="B820" s="13">
        <v>22720.562000000002</v>
      </c>
      <c r="C820" s="13">
        <v>22707.272000000001</v>
      </c>
    </row>
    <row r="821" spans="1:3" x14ac:dyDescent="0.25">
      <c r="A821" s="12">
        <v>43609</v>
      </c>
      <c r="B821" s="13">
        <v>22852.776000000002</v>
      </c>
      <c r="C821" s="13">
        <v>22621.599999999999</v>
      </c>
    </row>
    <row r="822" spans="1:3" x14ac:dyDescent="0.25">
      <c r="A822" s="12">
        <v>43610</v>
      </c>
      <c r="B822" s="13">
        <v>22449.741000000002</v>
      </c>
      <c r="C822" s="13">
        <v>23568.726999999999</v>
      </c>
    </row>
    <row r="823" spans="1:3" x14ac:dyDescent="0.25">
      <c r="A823" s="12">
        <v>43611</v>
      </c>
      <c r="B823" s="13">
        <v>26928.348999999998</v>
      </c>
      <c r="C823" s="13">
        <v>28428.653999999999</v>
      </c>
    </row>
    <row r="824" spans="1:3" x14ac:dyDescent="0.25">
      <c r="A824" s="12">
        <v>43612</v>
      </c>
      <c r="B824" s="13">
        <v>29663.350999999999</v>
      </c>
      <c r="C824" s="13">
        <v>30132.508999999998</v>
      </c>
    </row>
    <row r="825" spans="1:3" x14ac:dyDescent="0.25">
      <c r="A825" s="12">
        <v>43613</v>
      </c>
      <c r="B825" s="13">
        <v>25359.47</v>
      </c>
      <c r="C825" s="13">
        <v>25049.381000000001</v>
      </c>
    </row>
    <row r="826" spans="1:3" x14ac:dyDescent="0.25">
      <c r="A826" s="12">
        <v>43614</v>
      </c>
      <c r="B826" s="13">
        <v>25217.51</v>
      </c>
      <c r="C826" s="13">
        <v>24896.145</v>
      </c>
    </row>
    <row r="827" spans="1:3" x14ac:dyDescent="0.25">
      <c r="A827" s="12">
        <v>43615</v>
      </c>
      <c r="B827" s="13">
        <v>25066.167000000001</v>
      </c>
      <c r="C827" s="13">
        <v>24346.617999999999</v>
      </c>
    </row>
    <row r="828" spans="1:3" x14ac:dyDescent="0.25">
      <c r="A828" s="12">
        <v>43616</v>
      </c>
      <c r="B828" s="13">
        <v>22693.162</v>
      </c>
      <c r="C828" s="13">
        <v>21767.927</v>
      </c>
    </row>
    <row r="829" spans="1:3" x14ac:dyDescent="0.25">
      <c r="A829" s="12">
        <v>43617</v>
      </c>
      <c r="B829" s="13">
        <v>21136.917000000001</v>
      </c>
      <c r="C829" s="13">
        <v>21027.127</v>
      </c>
    </row>
    <row r="830" spans="1:3" x14ac:dyDescent="0.25">
      <c r="A830" s="12">
        <v>43618</v>
      </c>
      <c r="B830" s="13">
        <v>20288.246999999999</v>
      </c>
      <c r="C830" s="13">
        <v>21217.091</v>
      </c>
    </row>
    <row r="831" spans="1:3" x14ac:dyDescent="0.25">
      <c r="A831" s="12">
        <v>43619</v>
      </c>
      <c r="B831" s="13">
        <v>21648.346000000001</v>
      </c>
      <c r="C831" s="13">
        <v>22146.909</v>
      </c>
    </row>
    <row r="832" spans="1:3" x14ac:dyDescent="0.25">
      <c r="A832" s="12">
        <v>43620</v>
      </c>
      <c r="B832" s="13">
        <v>23698.771000000001</v>
      </c>
      <c r="C832" s="13">
        <v>23681.599999999999</v>
      </c>
    </row>
    <row r="833" spans="1:3" x14ac:dyDescent="0.25">
      <c r="A833" s="12">
        <v>43621</v>
      </c>
      <c r="B833" s="13">
        <v>22369.973000000002</v>
      </c>
      <c r="C833" s="13">
        <v>23374.327000000001</v>
      </c>
    </row>
    <row r="834" spans="1:3" x14ac:dyDescent="0.25">
      <c r="A834" s="12">
        <v>43622</v>
      </c>
      <c r="B834" s="13">
        <v>25182.352999999999</v>
      </c>
      <c r="C834" s="13">
        <v>27117.236000000001</v>
      </c>
    </row>
    <row r="835" spans="1:3" x14ac:dyDescent="0.25">
      <c r="A835" s="12">
        <v>43623</v>
      </c>
      <c r="B835" s="13">
        <v>30404.04</v>
      </c>
      <c r="C835" s="13">
        <v>31216</v>
      </c>
    </row>
    <row r="836" spans="1:3" x14ac:dyDescent="0.25">
      <c r="A836" s="12">
        <v>43624</v>
      </c>
      <c r="B836" s="13">
        <v>31141.795999999998</v>
      </c>
      <c r="C836" s="13">
        <v>31310.835999999999</v>
      </c>
    </row>
    <row r="837" spans="1:3" x14ac:dyDescent="0.25">
      <c r="A837" s="12">
        <v>43625</v>
      </c>
      <c r="B837" s="13">
        <v>31018.767</v>
      </c>
      <c r="C837" s="13">
        <v>31278.981</v>
      </c>
    </row>
    <row r="838" spans="1:3" x14ac:dyDescent="0.25">
      <c r="A838" s="12">
        <v>43626</v>
      </c>
      <c r="B838" s="13">
        <v>31288.63</v>
      </c>
      <c r="C838" s="13">
        <v>31345.381000000001</v>
      </c>
    </row>
    <row r="839" spans="1:3" x14ac:dyDescent="0.25">
      <c r="A839" s="12">
        <v>43627</v>
      </c>
      <c r="B839" s="13">
        <v>31288.63</v>
      </c>
      <c r="C839" s="13">
        <v>31195.418000000001</v>
      </c>
    </row>
    <row r="840" spans="1:3" x14ac:dyDescent="0.25">
      <c r="A840" s="12">
        <v>43628</v>
      </c>
      <c r="B840" s="13">
        <v>31288.63</v>
      </c>
      <c r="C840" s="13">
        <v>29411.927</v>
      </c>
    </row>
    <row r="841" spans="1:3" x14ac:dyDescent="0.25">
      <c r="A841" s="12">
        <v>43629</v>
      </c>
      <c r="B841" s="13">
        <v>25361.802</v>
      </c>
      <c r="C841" s="13">
        <v>26206.036</v>
      </c>
    </row>
    <row r="842" spans="1:3" x14ac:dyDescent="0.25">
      <c r="A842" s="12">
        <v>43630</v>
      </c>
      <c r="B842" s="13">
        <v>14351.578</v>
      </c>
      <c r="C842" s="13">
        <v>14507.344999999999</v>
      </c>
    </row>
    <row r="843" spans="1:3" x14ac:dyDescent="0.25">
      <c r="A843" s="12">
        <v>43631</v>
      </c>
      <c r="B843" s="13">
        <v>31288.63</v>
      </c>
      <c r="C843" s="13">
        <v>30964.726999999999</v>
      </c>
    </row>
    <row r="844" spans="1:3" x14ac:dyDescent="0.25">
      <c r="A844" s="12">
        <v>43632</v>
      </c>
      <c r="B844" s="13">
        <v>31252.48</v>
      </c>
      <c r="C844" s="13">
        <v>30992.145</v>
      </c>
    </row>
    <row r="845" spans="1:3" x14ac:dyDescent="0.25">
      <c r="A845" s="12">
        <v>43633</v>
      </c>
      <c r="B845" s="13">
        <v>28402.026000000002</v>
      </c>
      <c r="C845" s="13">
        <v>17587.418000000001</v>
      </c>
    </row>
    <row r="846" spans="1:3" x14ac:dyDescent="0.25">
      <c r="A846" s="12">
        <v>43634</v>
      </c>
      <c r="B846" s="13">
        <v>27367.108</v>
      </c>
      <c r="C846" s="13">
        <v>13785.745000000001</v>
      </c>
    </row>
    <row r="847" spans="1:3" x14ac:dyDescent="0.25">
      <c r="A847" s="12">
        <v>43635</v>
      </c>
      <c r="B847" s="13">
        <v>31273.698</v>
      </c>
      <c r="C847" s="13">
        <v>31255.418000000001</v>
      </c>
    </row>
    <row r="848" spans="1:3" x14ac:dyDescent="0.25">
      <c r="A848" s="12">
        <v>43636</v>
      </c>
      <c r="B848" s="13">
        <v>31273.698</v>
      </c>
      <c r="C848" s="13">
        <v>31229.671999999999</v>
      </c>
    </row>
    <row r="849" spans="1:3" x14ac:dyDescent="0.25">
      <c r="A849" s="12">
        <v>43637</v>
      </c>
      <c r="B849" s="13">
        <v>31295.534</v>
      </c>
      <c r="C849" s="13">
        <v>31196.945</v>
      </c>
    </row>
    <row r="850" spans="1:3" x14ac:dyDescent="0.25">
      <c r="A850" s="12">
        <v>43638</v>
      </c>
      <c r="B850" s="13">
        <v>31140.983</v>
      </c>
      <c r="C850" s="13">
        <v>31205.963</v>
      </c>
    </row>
    <row r="851" spans="1:3" x14ac:dyDescent="0.25">
      <c r="A851" s="12">
        <v>43639</v>
      </c>
      <c r="B851" s="13">
        <v>31294.235000000001</v>
      </c>
      <c r="C851" s="13">
        <v>30831.491000000002</v>
      </c>
    </row>
    <row r="852" spans="1:3" x14ac:dyDescent="0.25">
      <c r="A852" s="12">
        <v>43640</v>
      </c>
      <c r="B852" s="13">
        <v>31186.534</v>
      </c>
      <c r="C852" s="13">
        <v>31083.418000000001</v>
      </c>
    </row>
    <row r="853" spans="1:3" x14ac:dyDescent="0.25">
      <c r="A853" s="12">
        <v>43641</v>
      </c>
      <c r="B853" s="13">
        <v>30968.534</v>
      </c>
      <c r="C853" s="13">
        <v>30997.599999999999</v>
      </c>
    </row>
    <row r="854" spans="1:3" x14ac:dyDescent="0.25">
      <c r="A854" s="12">
        <v>43642</v>
      </c>
      <c r="B854" s="13">
        <v>31295.534</v>
      </c>
      <c r="C854" s="13">
        <v>31218.690999999999</v>
      </c>
    </row>
    <row r="855" spans="1:3" x14ac:dyDescent="0.25">
      <c r="A855" s="12">
        <v>43643</v>
      </c>
      <c r="B855" s="13">
        <v>31295.289000000001</v>
      </c>
      <c r="C855" s="13">
        <v>31277.963</v>
      </c>
    </row>
    <row r="856" spans="1:3" x14ac:dyDescent="0.25">
      <c r="A856" s="12">
        <v>43644</v>
      </c>
      <c r="B856" s="13">
        <v>31165.544999999998</v>
      </c>
      <c r="C856" s="13">
        <v>31231.780999999999</v>
      </c>
    </row>
    <row r="857" spans="1:3" x14ac:dyDescent="0.25">
      <c r="A857" s="12">
        <v>43645</v>
      </c>
      <c r="B857" s="13">
        <v>31244.671999999999</v>
      </c>
      <c r="C857" s="13">
        <v>31212.072</v>
      </c>
    </row>
    <row r="858" spans="1:3" x14ac:dyDescent="0.25">
      <c r="A858" s="12">
        <v>43646</v>
      </c>
      <c r="B858" s="13">
        <v>31251.319</v>
      </c>
      <c r="C858" s="13">
        <v>31083.635999999999</v>
      </c>
    </row>
    <row r="859" spans="1:3" x14ac:dyDescent="0.25">
      <c r="A859" s="12">
        <v>43647</v>
      </c>
      <c r="B859" s="13">
        <v>31236.776999999998</v>
      </c>
      <c r="C859" s="13">
        <v>31309.309000000001</v>
      </c>
    </row>
    <row r="860" spans="1:3" x14ac:dyDescent="0.25">
      <c r="A860" s="12">
        <v>43648</v>
      </c>
      <c r="B860" s="13">
        <v>31295.534</v>
      </c>
      <c r="C860" s="13">
        <v>31350.544999999998</v>
      </c>
    </row>
    <row r="861" spans="1:3" x14ac:dyDescent="0.25">
      <c r="A861" s="12">
        <v>43649</v>
      </c>
      <c r="B861" s="13">
        <v>31239.931</v>
      </c>
      <c r="C861" s="13">
        <v>31310.544999999998</v>
      </c>
    </row>
    <row r="862" spans="1:3" x14ac:dyDescent="0.25">
      <c r="A862" s="12">
        <v>43650</v>
      </c>
      <c r="B862" s="13">
        <v>31254.087</v>
      </c>
      <c r="C862" s="13">
        <v>31138.762999999999</v>
      </c>
    </row>
    <row r="863" spans="1:3" x14ac:dyDescent="0.25">
      <c r="A863" s="12">
        <v>43651</v>
      </c>
      <c r="B863" s="13">
        <v>31295.534</v>
      </c>
      <c r="C863" s="13">
        <v>31286.909</v>
      </c>
    </row>
    <row r="864" spans="1:3" x14ac:dyDescent="0.25">
      <c r="A864" s="12">
        <v>43652</v>
      </c>
      <c r="B864" s="13">
        <v>31285.268</v>
      </c>
      <c r="C864" s="13">
        <v>31282.327000000001</v>
      </c>
    </row>
    <row r="865" spans="1:3" x14ac:dyDescent="0.25">
      <c r="A865" s="12">
        <v>43653</v>
      </c>
      <c r="B865" s="13">
        <v>30355.216</v>
      </c>
      <c r="C865" s="13">
        <v>30770.617999999999</v>
      </c>
    </row>
    <row r="866" spans="1:3" x14ac:dyDescent="0.25">
      <c r="A866" s="12">
        <v>43654</v>
      </c>
      <c r="B866" s="13">
        <v>31224.863000000001</v>
      </c>
      <c r="C866" s="13">
        <v>31276.145</v>
      </c>
    </row>
    <row r="867" spans="1:3" x14ac:dyDescent="0.25">
      <c r="A867" s="12">
        <v>43655</v>
      </c>
      <c r="B867" s="13">
        <v>31295.913</v>
      </c>
      <c r="C867" s="13">
        <v>31039.345000000001</v>
      </c>
    </row>
    <row r="868" spans="1:3" x14ac:dyDescent="0.25">
      <c r="A868" s="12">
        <v>43656</v>
      </c>
      <c r="B868" s="13">
        <v>26118.413</v>
      </c>
      <c r="C868" s="13">
        <v>26117.891</v>
      </c>
    </row>
    <row r="869" spans="1:3" x14ac:dyDescent="0.25">
      <c r="A869" s="12">
        <v>43657</v>
      </c>
      <c r="B869" s="13">
        <v>26093.403999999999</v>
      </c>
      <c r="C869" s="13">
        <v>25977.744999999999</v>
      </c>
    </row>
    <row r="870" spans="1:3" x14ac:dyDescent="0.25">
      <c r="A870" s="12">
        <v>43658</v>
      </c>
      <c r="B870" s="13">
        <v>26090.913</v>
      </c>
      <c r="C870" s="13">
        <v>25813.526999999998</v>
      </c>
    </row>
    <row r="871" spans="1:3" x14ac:dyDescent="0.25">
      <c r="A871" s="12">
        <v>43659</v>
      </c>
      <c r="B871" s="13">
        <v>26090.913</v>
      </c>
      <c r="C871" s="13">
        <v>26089.891</v>
      </c>
    </row>
    <row r="872" spans="1:3" x14ac:dyDescent="0.25">
      <c r="A872" s="12">
        <v>43660</v>
      </c>
      <c r="B872" s="13">
        <v>25867.289000000001</v>
      </c>
      <c r="C872" s="13">
        <v>25935.927</v>
      </c>
    </row>
    <row r="873" spans="1:3" x14ac:dyDescent="0.25">
      <c r="A873" s="12">
        <v>43661</v>
      </c>
      <c r="B873" s="13">
        <v>28759.735000000001</v>
      </c>
      <c r="C873" s="13">
        <v>29189.526999999998</v>
      </c>
    </row>
    <row r="874" spans="1:3" x14ac:dyDescent="0.25">
      <c r="A874" s="12">
        <v>43662</v>
      </c>
      <c r="B874" s="13">
        <v>31249.936000000002</v>
      </c>
      <c r="C874" s="13">
        <v>30757.817999999999</v>
      </c>
    </row>
    <row r="875" spans="1:3" x14ac:dyDescent="0.25">
      <c r="A875" s="12">
        <v>43663</v>
      </c>
      <c r="B875" s="13">
        <v>30876.946</v>
      </c>
      <c r="C875" s="13">
        <v>30936.145</v>
      </c>
    </row>
    <row r="876" spans="1:3" x14ac:dyDescent="0.25">
      <c r="A876" s="12">
        <v>43664</v>
      </c>
      <c r="B876" s="13">
        <v>30538.85</v>
      </c>
      <c r="C876" s="13">
        <v>30563.054</v>
      </c>
    </row>
    <row r="877" spans="1:3" x14ac:dyDescent="0.25">
      <c r="A877" s="12">
        <v>43665</v>
      </c>
      <c r="B877" s="13">
        <v>11916.54</v>
      </c>
      <c r="C877" s="13">
        <v>11986.545</v>
      </c>
    </row>
    <row r="878" spans="1:3" x14ac:dyDescent="0.25">
      <c r="A878" s="12">
        <v>43666</v>
      </c>
      <c r="B878" s="13">
        <v>31295.932000000001</v>
      </c>
      <c r="C878" s="13">
        <v>31308.291000000001</v>
      </c>
    </row>
    <row r="879" spans="1:3" x14ac:dyDescent="0.25">
      <c r="A879" s="12">
        <v>43667</v>
      </c>
      <c r="B879" s="13">
        <v>31149.39</v>
      </c>
      <c r="C879" s="13">
        <v>31287.272000000001</v>
      </c>
    </row>
    <row r="880" spans="1:3" x14ac:dyDescent="0.25">
      <c r="A880" s="12">
        <v>43668</v>
      </c>
      <c r="B880" s="13">
        <v>31295.685000000001</v>
      </c>
      <c r="C880" s="13">
        <v>31340.363000000001</v>
      </c>
    </row>
    <row r="881" spans="1:3" x14ac:dyDescent="0.25">
      <c r="A881" s="12">
        <v>43669</v>
      </c>
      <c r="B881" s="13">
        <v>31295.685000000001</v>
      </c>
      <c r="C881" s="13">
        <v>31326.544999999998</v>
      </c>
    </row>
    <row r="882" spans="1:3" x14ac:dyDescent="0.25">
      <c r="A882" s="12">
        <v>43670</v>
      </c>
      <c r="B882" s="13">
        <v>31290.293000000001</v>
      </c>
      <c r="C882" s="13">
        <v>31277.671999999999</v>
      </c>
    </row>
    <row r="883" spans="1:3" x14ac:dyDescent="0.25">
      <c r="A883" s="12">
        <v>43671</v>
      </c>
      <c r="B883" s="13">
        <v>31149.107</v>
      </c>
      <c r="C883" s="13">
        <v>31260.145</v>
      </c>
    </row>
    <row r="884" spans="1:3" x14ac:dyDescent="0.25">
      <c r="A884" s="12">
        <v>43672</v>
      </c>
      <c r="B884" s="13">
        <v>30112.291000000001</v>
      </c>
      <c r="C884" s="13">
        <v>30100.580999999998</v>
      </c>
    </row>
    <row r="885" spans="1:3" x14ac:dyDescent="0.25">
      <c r="A885" s="12">
        <v>43673</v>
      </c>
      <c r="B885" s="13">
        <v>31295.685000000001</v>
      </c>
      <c r="C885" s="13">
        <v>31315.853999999999</v>
      </c>
    </row>
    <row r="886" spans="1:3" x14ac:dyDescent="0.25">
      <c r="A886" s="12">
        <v>43674</v>
      </c>
      <c r="B886" s="13">
        <v>31207.396000000001</v>
      </c>
      <c r="C886" s="13">
        <v>31295.853999999999</v>
      </c>
    </row>
    <row r="887" spans="1:3" x14ac:dyDescent="0.25">
      <c r="A887" s="12">
        <v>43675</v>
      </c>
      <c r="B887" s="13">
        <v>31139.454000000002</v>
      </c>
      <c r="C887" s="13">
        <v>31264</v>
      </c>
    </row>
    <row r="888" spans="1:3" x14ac:dyDescent="0.25">
      <c r="A888" s="12">
        <v>43676</v>
      </c>
      <c r="B888" s="13">
        <v>31295.685000000001</v>
      </c>
      <c r="C888" s="13">
        <v>31350.254000000001</v>
      </c>
    </row>
    <row r="889" spans="1:3" x14ac:dyDescent="0.25">
      <c r="A889" s="12">
        <v>43677</v>
      </c>
      <c r="B889" s="13">
        <v>31295.685000000001</v>
      </c>
      <c r="C889" s="13">
        <v>31264.291000000001</v>
      </c>
    </row>
    <row r="890" spans="1:3" x14ac:dyDescent="0.25">
      <c r="A890" s="12">
        <v>43678</v>
      </c>
      <c r="B890" s="13">
        <v>31273.924999999999</v>
      </c>
      <c r="C890" s="13">
        <v>31277.091</v>
      </c>
    </row>
    <row r="891" spans="1:3" x14ac:dyDescent="0.25">
      <c r="A891" s="12">
        <v>43679</v>
      </c>
      <c r="B891" s="13">
        <v>31295.685000000001</v>
      </c>
      <c r="C891" s="13">
        <v>31303.272000000001</v>
      </c>
    </row>
    <row r="892" spans="1:3" x14ac:dyDescent="0.25">
      <c r="A892" s="12">
        <v>43680</v>
      </c>
      <c r="B892" s="13">
        <v>31295.685000000001</v>
      </c>
      <c r="C892" s="13">
        <v>31328.218000000001</v>
      </c>
    </row>
    <row r="893" spans="1:3" x14ac:dyDescent="0.25">
      <c r="A893" s="12">
        <v>43681</v>
      </c>
      <c r="B893" s="13">
        <v>31295.685000000001</v>
      </c>
      <c r="C893" s="13">
        <v>31290.400000000001</v>
      </c>
    </row>
    <row r="894" spans="1:3" x14ac:dyDescent="0.25">
      <c r="A894" s="12">
        <v>43682</v>
      </c>
      <c r="B894" s="13">
        <v>31295.973000000002</v>
      </c>
      <c r="C894" s="13">
        <v>31284.363000000001</v>
      </c>
    </row>
    <row r="895" spans="1:3" x14ac:dyDescent="0.25">
      <c r="A895" s="12">
        <v>43683</v>
      </c>
      <c r="B895" s="13">
        <v>31295.973000000002</v>
      </c>
      <c r="C895" s="13">
        <v>31086.981</v>
      </c>
    </row>
    <row r="896" spans="1:3" x14ac:dyDescent="0.25">
      <c r="A896" s="12">
        <v>43684</v>
      </c>
      <c r="B896" s="13">
        <v>29772.424999999999</v>
      </c>
      <c r="C896" s="13">
        <v>29913.309000000001</v>
      </c>
    </row>
    <row r="897" spans="1:3" x14ac:dyDescent="0.25">
      <c r="A897" s="12">
        <v>43685</v>
      </c>
      <c r="B897" s="13">
        <v>23998.215</v>
      </c>
      <c r="C897" s="13">
        <v>24446.617999999999</v>
      </c>
    </row>
    <row r="898" spans="1:3" x14ac:dyDescent="0.25">
      <c r="A898" s="12">
        <v>43686</v>
      </c>
      <c r="B898" s="13">
        <v>22363.026000000002</v>
      </c>
      <c r="C898" s="13">
        <v>22455.635999999999</v>
      </c>
    </row>
    <row r="899" spans="1:3" x14ac:dyDescent="0.25">
      <c r="A899" s="12">
        <v>43687</v>
      </c>
      <c r="B899" s="13">
        <v>18117.920999999998</v>
      </c>
      <c r="C899" s="13">
        <v>18139.562999999998</v>
      </c>
    </row>
    <row r="900" spans="1:3" x14ac:dyDescent="0.25">
      <c r="A900" s="12">
        <v>43688</v>
      </c>
      <c r="B900" s="13">
        <v>19078.732</v>
      </c>
      <c r="C900" s="13">
        <v>19113.526999999998</v>
      </c>
    </row>
    <row r="901" spans="1:3" x14ac:dyDescent="0.25">
      <c r="A901" s="12">
        <v>43689</v>
      </c>
      <c r="B901" s="13">
        <v>19077.909</v>
      </c>
      <c r="C901" s="13">
        <v>19110.835999999999</v>
      </c>
    </row>
    <row r="902" spans="1:3" x14ac:dyDescent="0.25">
      <c r="A902" s="12">
        <v>43690</v>
      </c>
      <c r="B902" s="13">
        <v>19077.909</v>
      </c>
      <c r="C902" s="13">
        <v>19098.254000000001</v>
      </c>
    </row>
    <row r="903" spans="1:3" x14ac:dyDescent="0.25">
      <c r="A903" s="12">
        <v>43691</v>
      </c>
      <c r="B903" s="13">
        <v>19077.909</v>
      </c>
      <c r="C903" s="13">
        <v>19094.400000000001</v>
      </c>
    </row>
    <row r="904" spans="1:3" x14ac:dyDescent="0.25">
      <c r="A904" s="12">
        <v>43692</v>
      </c>
      <c r="B904" s="13">
        <v>18701.623</v>
      </c>
      <c r="C904" s="13">
        <v>18718.762999999999</v>
      </c>
    </row>
    <row r="905" spans="1:3" x14ac:dyDescent="0.25">
      <c r="A905" s="12">
        <v>43693</v>
      </c>
      <c r="B905" s="13">
        <v>19059.108</v>
      </c>
      <c r="C905" s="13">
        <v>19075.345000000001</v>
      </c>
    </row>
    <row r="906" spans="1:3" x14ac:dyDescent="0.25">
      <c r="A906" s="12">
        <v>43694</v>
      </c>
      <c r="B906" s="13">
        <v>19077.909</v>
      </c>
      <c r="C906" s="13">
        <v>19109.599999999999</v>
      </c>
    </row>
    <row r="907" spans="1:3" x14ac:dyDescent="0.25">
      <c r="A907" s="12">
        <v>43695</v>
      </c>
      <c r="B907" s="13">
        <v>19077.909</v>
      </c>
      <c r="C907" s="13">
        <v>19114.182000000001</v>
      </c>
    </row>
    <row r="908" spans="1:3" x14ac:dyDescent="0.25">
      <c r="A908" s="12">
        <v>43696</v>
      </c>
      <c r="B908" s="13">
        <v>17270.172999999999</v>
      </c>
      <c r="C908" s="13">
        <v>17347.708999999999</v>
      </c>
    </row>
    <row r="909" spans="1:3" x14ac:dyDescent="0.25">
      <c r="A909" s="12">
        <v>43697</v>
      </c>
      <c r="B909" s="13">
        <v>21911.845000000001</v>
      </c>
      <c r="C909" s="13">
        <v>21923.345000000001</v>
      </c>
    </row>
    <row r="910" spans="1:3" x14ac:dyDescent="0.25">
      <c r="A910" s="12">
        <v>43698</v>
      </c>
      <c r="B910" s="13">
        <v>30526.13</v>
      </c>
      <c r="C910" s="13">
        <v>28437.817999999999</v>
      </c>
    </row>
    <row r="911" spans="1:3" x14ac:dyDescent="0.25">
      <c r="A911" s="12">
        <v>43699</v>
      </c>
      <c r="B911" s="13">
        <v>26679.800999999999</v>
      </c>
      <c r="C911" s="13">
        <v>26730.617999999999</v>
      </c>
    </row>
    <row r="912" spans="1:3" x14ac:dyDescent="0.25">
      <c r="A912" s="12">
        <v>43700</v>
      </c>
      <c r="B912" s="13">
        <v>31296.014999999999</v>
      </c>
      <c r="C912" s="13">
        <v>31266.181</v>
      </c>
    </row>
    <row r="913" spans="1:3" x14ac:dyDescent="0.25">
      <c r="A913" s="12">
        <v>43701</v>
      </c>
      <c r="B913" s="13">
        <v>31123.542000000001</v>
      </c>
      <c r="C913" s="13">
        <v>31252.145</v>
      </c>
    </row>
    <row r="914" spans="1:3" x14ac:dyDescent="0.25">
      <c r="A914" s="12">
        <v>43702</v>
      </c>
      <c r="B914" s="13">
        <v>31250.523000000001</v>
      </c>
      <c r="C914" s="13">
        <v>31037.091</v>
      </c>
    </row>
    <row r="915" spans="1:3" x14ac:dyDescent="0.25">
      <c r="A915" s="12">
        <v>43703</v>
      </c>
      <c r="B915" s="13">
        <v>28648.056</v>
      </c>
      <c r="C915" s="13">
        <v>28186.181</v>
      </c>
    </row>
    <row r="916" spans="1:3" x14ac:dyDescent="0.25">
      <c r="A916" s="12">
        <v>43704</v>
      </c>
      <c r="B916" s="13">
        <v>28799.370999999999</v>
      </c>
      <c r="C916" s="13">
        <v>28478.181</v>
      </c>
    </row>
    <row r="917" spans="1:3" x14ac:dyDescent="0.25">
      <c r="A917" s="12">
        <v>43705</v>
      </c>
      <c r="B917" s="13">
        <v>27820.620999999999</v>
      </c>
      <c r="C917" s="13">
        <v>27440.363000000001</v>
      </c>
    </row>
    <row r="918" spans="1:3" x14ac:dyDescent="0.25">
      <c r="A918" s="12">
        <v>43706</v>
      </c>
      <c r="B918" s="13">
        <v>29305.393</v>
      </c>
      <c r="C918" s="13">
        <v>29507.635999999999</v>
      </c>
    </row>
    <row r="919" spans="1:3" x14ac:dyDescent="0.25">
      <c r="A919" s="12">
        <v>43707</v>
      </c>
      <c r="B919" s="13">
        <v>29345.513999999999</v>
      </c>
      <c r="C919" s="13">
        <v>29087.345000000001</v>
      </c>
    </row>
    <row r="920" spans="1:3" x14ac:dyDescent="0.25">
      <c r="A920" s="12">
        <v>43708</v>
      </c>
      <c r="B920" s="13">
        <v>29389.714</v>
      </c>
      <c r="C920" s="13">
        <v>29366.472000000002</v>
      </c>
    </row>
    <row r="921" spans="1:3" x14ac:dyDescent="0.25">
      <c r="A921" s="12">
        <v>43709</v>
      </c>
      <c r="B921" s="13">
        <v>30920.38</v>
      </c>
      <c r="C921" s="13">
        <v>30402.617999999999</v>
      </c>
    </row>
    <row r="922" spans="1:3" x14ac:dyDescent="0.25">
      <c r="A922" s="12">
        <v>43710</v>
      </c>
      <c r="B922" s="13">
        <v>30511.671999999999</v>
      </c>
      <c r="C922" s="13">
        <v>29768.436000000002</v>
      </c>
    </row>
    <row r="923" spans="1:3" x14ac:dyDescent="0.25">
      <c r="A923" s="12">
        <v>43711</v>
      </c>
      <c r="B923" s="13">
        <v>29241.859</v>
      </c>
      <c r="C923" s="13">
        <v>29234.181</v>
      </c>
    </row>
    <row r="924" spans="1:3" x14ac:dyDescent="0.25">
      <c r="A924" s="12">
        <v>43712</v>
      </c>
      <c r="B924" s="13">
        <v>29813.948</v>
      </c>
      <c r="C924" s="13">
        <v>30505.091</v>
      </c>
    </row>
    <row r="925" spans="1:3" x14ac:dyDescent="0.25">
      <c r="A925" s="12">
        <v>43713</v>
      </c>
      <c r="B925" s="13">
        <v>31295.891</v>
      </c>
      <c r="C925" s="13">
        <v>31204.726999999999</v>
      </c>
    </row>
    <row r="926" spans="1:3" x14ac:dyDescent="0.25">
      <c r="A926" s="12">
        <v>43714</v>
      </c>
      <c r="B926" s="13">
        <v>30027.469000000001</v>
      </c>
      <c r="C926" s="13">
        <v>30985.236000000001</v>
      </c>
    </row>
    <row r="927" spans="1:3" x14ac:dyDescent="0.25">
      <c r="A927" s="12">
        <v>43715</v>
      </c>
      <c r="B927" s="13">
        <v>31295.891</v>
      </c>
      <c r="C927" s="13">
        <v>31334.472000000002</v>
      </c>
    </row>
    <row r="928" spans="1:3" x14ac:dyDescent="0.25">
      <c r="A928" s="12">
        <v>43716</v>
      </c>
      <c r="B928" s="13">
        <v>31278.339</v>
      </c>
      <c r="C928" s="13">
        <v>31074.036</v>
      </c>
    </row>
    <row r="929" spans="1:3" x14ac:dyDescent="0.25">
      <c r="A929" s="12">
        <v>43717</v>
      </c>
      <c r="B929" s="13">
        <v>30352.601999999999</v>
      </c>
      <c r="C929" s="13">
        <v>30390.472000000002</v>
      </c>
    </row>
    <row r="930" spans="1:3" x14ac:dyDescent="0.25">
      <c r="A930" s="12">
        <v>43718</v>
      </c>
      <c r="B930" s="13">
        <v>29436.37</v>
      </c>
      <c r="C930" s="13">
        <v>29441.309000000001</v>
      </c>
    </row>
    <row r="931" spans="1:3" x14ac:dyDescent="0.25">
      <c r="A931" s="12">
        <v>43719</v>
      </c>
      <c r="B931" s="13">
        <v>30319.749</v>
      </c>
      <c r="C931" s="13">
        <v>30973.091</v>
      </c>
    </row>
    <row r="932" spans="1:3" x14ac:dyDescent="0.25">
      <c r="A932" s="12">
        <v>43720</v>
      </c>
      <c r="B932" s="13">
        <v>30080.804</v>
      </c>
      <c r="C932" s="13">
        <v>30986.181</v>
      </c>
    </row>
    <row r="933" spans="1:3" x14ac:dyDescent="0.25">
      <c r="A933" s="12">
        <v>43721</v>
      </c>
      <c r="B933" s="13">
        <v>30693.468000000001</v>
      </c>
      <c r="C933" s="13">
        <v>31039.345000000001</v>
      </c>
    </row>
    <row r="934" spans="1:3" x14ac:dyDescent="0.25">
      <c r="A934" s="12">
        <v>43722</v>
      </c>
      <c r="B934" s="13">
        <v>30864.882000000001</v>
      </c>
      <c r="C934" s="13">
        <v>31204.363000000001</v>
      </c>
    </row>
    <row r="935" spans="1:3" x14ac:dyDescent="0.25">
      <c r="A935" s="12">
        <v>43723</v>
      </c>
      <c r="B935" s="13">
        <v>30182.794999999998</v>
      </c>
      <c r="C935" s="13">
        <v>30673.236000000001</v>
      </c>
    </row>
    <row r="936" spans="1:3" x14ac:dyDescent="0.25">
      <c r="A936" s="12">
        <v>43724</v>
      </c>
      <c r="B936" s="13">
        <v>31049.718000000001</v>
      </c>
      <c r="C936" s="13">
        <v>31108</v>
      </c>
    </row>
    <row r="937" spans="1:3" x14ac:dyDescent="0.25">
      <c r="A937" s="12">
        <v>43725</v>
      </c>
      <c r="B937" s="13">
        <v>30208.995999999999</v>
      </c>
      <c r="C937" s="13">
        <v>31032.726999999999</v>
      </c>
    </row>
    <row r="938" spans="1:3" x14ac:dyDescent="0.25">
      <c r="A938" s="12">
        <v>43726</v>
      </c>
      <c r="B938" s="13">
        <v>18012.618999999999</v>
      </c>
      <c r="C938" s="13">
        <v>18432</v>
      </c>
    </row>
    <row r="939" spans="1:3" x14ac:dyDescent="0.25">
      <c r="A939" s="12">
        <v>43727</v>
      </c>
      <c r="B939" s="13">
        <v>31295.951000000001</v>
      </c>
      <c r="C939" s="13">
        <v>31355.345000000001</v>
      </c>
    </row>
    <row r="940" spans="1:3" x14ac:dyDescent="0.25">
      <c r="A940" s="12">
        <v>43728</v>
      </c>
      <c r="B940" s="13">
        <v>31295.576000000001</v>
      </c>
      <c r="C940" s="13">
        <v>31326.981</v>
      </c>
    </row>
    <row r="941" spans="1:3" x14ac:dyDescent="0.25">
      <c r="A941" s="12">
        <v>43729</v>
      </c>
      <c r="B941" s="13">
        <v>29961.076000000001</v>
      </c>
      <c r="C941" s="13">
        <v>29656.436000000002</v>
      </c>
    </row>
    <row r="942" spans="1:3" x14ac:dyDescent="0.25">
      <c r="A942" s="12">
        <v>43730</v>
      </c>
      <c r="B942" s="13">
        <v>29354.469000000001</v>
      </c>
      <c r="C942" s="13">
        <v>30053.744999999999</v>
      </c>
    </row>
    <row r="943" spans="1:3" x14ac:dyDescent="0.25">
      <c r="A943" s="12">
        <v>43731</v>
      </c>
      <c r="B943" s="13">
        <v>30938.698</v>
      </c>
      <c r="C943" s="13">
        <v>31226.544999999998</v>
      </c>
    </row>
    <row r="944" spans="1:3" x14ac:dyDescent="0.25">
      <c r="A944" s="12">
        <v>43732</v>
      </c>
      <c r="B944" s="13">
        <v>31295.717000000001</v>
      </c>
      <c r="C944" s="13">
        <v>30996.871999999999</v>
      </c>
    </row>
    <row r="945" spans="1:3" x14ac:dyDescent="0.25">
      <c r="A945" s="12">
        <v>43733</v>
      </c>
      <c r="B945" s="13">
        <v>30587.124</v>
      </c>
      <c r="C945" s="13">
        <v>29616.436000000002</v>
      </c>
    </row>
    <row r="946" spans="1:3" x14ac:dyDescent="0.25">
      <c r="A946" s="12">
        <v>43734</v>
      </c>
      <c r="B946" s="13">
        <v>27016.396000000001</v>
      </c>
      <c r="C946" s="13">
        <v>26302.254000000001</v>
      </c>
    </row>
    <row r="947" spans="1:3" x14ac:dyDescent="0.25">
      <c r="A947" s="12">
        <v>43735</v>
      </c>
      <c r="B947" s="13">
        <v>26458.798999999999</v>
      </c>
      <c r="C947" s="13">
        <v>26165.744999999999</v>
      </c>
    </row>
    <row r="948" spans="1:3" x14ac:dyDescent="0.25">
      <c r="A948" s="12">
        <v>43736</v>
      </c>
      <c r="B948" s="13">
        <v>25866.837</v>
      </c>
      <c r="C948" s="13">
        <v>25175.200000000001</v>
      </c>
    </row>
    <row r="949" spans="1:3" x14ac:dyDescent="0.25">
      <c r="A949" s="12">
        <v>43737</v>
      </c>
      <c r="B949" s="13">
        <v>22482.524000000001</v>
      </c>
      <c r="C949" s="13">
        <v>22914.327000000001</v>
      </c>
    </row>
    <row r="950" spans="1:3" x14ac:dyDescent="0.25">
      <c r="A950" s="12">
        <v>43738</v>
      </c>
      <c r="B950" s="13">
        <v>26734.848000000002</v>
      </c>
      <c r="C950" s="13">
        <v>26441.309000000001</v>
      </c>
    </row>
    <row r="951" spans="1:3" x14ac:dyDescent="0.25">
      <c r="A951" s="12">
        <v>43739</v>
      </c>
      <c r="B951" s="13">
        <v>26124.741000000002</v>
      </c>
      <c r="C951" s="13">
        <v>25333.018</v>
      </c>
    </row>
    <row r="952" spans="1:3" x14ac:dyDescent="0.25">
      <c r="A952" s="12">
        <v>43740</v>
      </c>
      <c r="B952" s="13">
        <v>22162.351999999999</v>
      </c>
      <c r="C952" s="13">
        <v>21706.182000000001</v>
      </c>
    </row>
    <row r="953" spans="1:3" x14ac:dyDescent="0.25">
      <c r="A953" s="12">
        <v>43741</v>
      </c>
      <c r="B953" s="13">
        <v>23443.524000000001</v>
      </c>
      <c r="C953" s="13">
        <v>23838.036</v>
      </c>
    </row>
    <row r="954" spans="1:3" x14ac:dyDescent="0.25">
      <c r="A954" s="12">
        <v>43742</v>
      </c>
      <c r="B954" s="13">
        <v>24962.035</v>
      </c>
      <c r="C954" s="13">
        <v>24545.018</v>
      </c>
    </row>
    <row r="955" spans="1:3" x14ac:dyDescent="0.25">
      <c r="A955" s="12">
        <v>43743</v>
      </c>
      <c r="B955" s="13">
        <v>24404.629000000001</v>
      </c>
      <c r="C955" s="13">
        <v>23576.799999999999</v>
      </c>
    </row>
    <row r="956" spans="1:3" x14ac:dyDescent="0.25">
      <c r="A956" s="12">
        <v>43744</v>
      </c>
      <c r="B956" s="13">
        <v>20467.937999999998</v>
      </c>
      <c r="C956" s="13">
        <v>19934.327000000001</v>
      </c>
    </row>
    <row r="957" spans="1:3" x14ac:dyDescent="0.25">
      <c r="A957" s="12">
        <v>43745</v>
      </c>
      <c r="B957" s="13">
        <v>22502.690999999999</v>
      </c>
      <c r="C957" s="13">
        <v>21873.018</v>
      </c>
    </row>
    <row r="958" spans="1:3" x14ac:dyDescent="0.25">
      <c r="A958" s="12">
        <v>43746</v>
      </c>
      <c r="B958" s="13">
        <v>19443.866999999998</v>
      </c>
      <c r="C958" s="13">
        <v>20078.036</v>
      </c>
    </row>
    <row r="959" spans="1:3" x14ac:dyDescent="0.25">
      <c r="A959" s="12">
        <v>43747</v>
      </c>
      <c r="B959" s="13">
        <v>25066.819</v>
      </c>
      <c r="C959" s="13">
        <v>25843.780999999999</v>
      </c>
    </row>
    <row r="960" spans="1:3" x14ac:dyDescent="0.25">
      <c r="A960" s="12">
        <v>43748</v>
      </c>
      <c r="B960" s="13">
        <v>25796.384999999998</v>
      </c>
      <c r="C960" s="13">
        <v>25196</v>
      </c>
    </row>
    <row r="961" spans="1:3" x14ac:dyDescent="0.25">
      <c r="A961" s="12">
        <v>43749</v>
      </c>
      <c r="B961" s="13">
        <v>22390.646000000001</v>
      </c>
      <c r="C961" s="13">
        <v>21785.817999999999</v>
      </c>
    </row>
    <row r="962" spans="1:3" x14ac:dyDescent="0.25">
      <c r="A962" s="12">
        <v>43750</v>
      </c>
      <c r="B962" s="13">
        <v>19284.741000000002</v>
      </c>
      <c r="C962" s="13">
        <v>18786.182000000001</v>
      </c>
    </row>
    <row r="963" spans="1:3" x14ac:dyDescent="0.25">
      <c r="A963" s="12">
        <v>43751</v>
      </c>
      <c r="B963" s="13">
        <v>17883.672999999999</v>
      </c>
      <c r="C963" s="13">
        <v>17546.327000000001</v>
      </c>
    </row>
    <row r="964" spans="1:3" x14ac:dyDescent="0.25">
      <c r="A964" s="12">
        <v>43752</v>
      </c>
      <c r="B964" s="13">
        <v>18745.153999999999</v>
      </c>
      <c r="C964" s="13">
        <v>18588.436000000002</v>
      </c>
    </row>
    <row r="965" spans="1:3" x14ac:dyDescent="0.25">
      <c r="A965" s="12">
        <v>43753</v>
      </c>
      <c r="B965" s="13">
        <v>19043.543000000001</v>
      </c>
      <c r="C965" s="13">
        <v>18719.418000000001</v>
      </c>
    </row>
    <row r="966" spans="1:3" x14ac:dyDescent="0.25">
      <c r="A966" s="12">
        <v>43754</v>
      </c>
      <c r="B966" s="13">
        <v>16524.198</v>
      </c>
      <c r="C966" s="13">
        <v>16131.563</v>
      </c>
    </row>
    <row r="967" spans="1:3" x14ac:dyDescent="0.25">
      <c r="A967" s="12">
        <v>43755</v>
      </c>
      <c r="B967" s="13">
        <v>15736.049000000001</v>
      </c>
      <c r="C967" s="13">
        <v>15551.781999999999</v>
      </c>
    </row>
    <row r="968" spans="1:3" x14ac:dyDescent="0.25">
      <c r="A968" s="12">
        <v>43756</v>
      </c>
      <c r="B968" s="13">
        <v>15884.287</v>
      </c>
      <c r="C968" s="13">
        <v>15576.871999999999</v>
      </c>
    </row>
    <row r="969" spans="1:3" x14ac:dyDescent="0.25">
      <c r="A969" s="12">
        <v>43757</v>
      </c>
      <c r="B969" s="13">
        <v>15708.755999999999</v>
      </c>
      <c r="C969" s="13">
        <v>15627.563</v>
      </c>
    </row>
    <row r="970" spans="1:3" x14ac:dyDescent="0.25">
      <c r="A970" s="12">
        <v>43758</v>
      </c>
      <c r="B970" s="13">
        <v>14282.724</v>
      </c>
      <c r="C970" s="13">
        <v>14103.781999999999</v>
      </c>
    </row>
    <row r="971" spans="1:3" x14ac:dyDescent="0.25">
      <c r="A971" s="12">
        <v>43759</v>
      </c>
      <c r="B971" s="13">
        <v>14141.994000000001</v>
      </c>
      <c r="C971" s="13">
        <v>13953.236000000001</v>
      </c>
    </row>
    <row r="972" spans="1:3" x14ac:dyDescent="0.25">
      <c r="A972" s="12">
        <v>43760</v>
      </c>
      <c r="B972" s="13">
        <v>15298.815000000001</v>
      </c>
      <c r="C972" s="13">
        <v>14962.763000000001</v>
      </c>
    </row>
    <row r="973" spans="1:3" x14ac:dyDescent="0.25">
      <c r="A973" s="12">
        <v>43761</v>
      </c>
      <c r="B973" s="13">
        <v>14630.834999999999</v>
      </c>
      <c r="C973" s="13">
        <v>14341.745000000001</v>
      </c>
    </row>
    <row r="974" spans="1:3" x14ac:dyDescent="0.25">
      <c r="A974" s="12">
        <v>43762</v>
      </c>
      <c r="B974" s="13">
        <v>13830.275</v>
      </c>
      <c r="C974" s="13">
        <v>13450.982</v>
      </c>
    </row>
    <row r="975" spans="1:3" x14ac:dyDescent="0.25">
      <c r="A975" s="12">
        <v>43763</v>
      </c>
      <c r="B975" s="13">
        <v>12591.816999999999</v>
      </c>
      <c r="C975" s="13">
        <v>12191.927</v>
      </c>
    </row>
    <row r="976" spans="1:3" x14ac:dyDescent="0.25">
      <c r="A976" s="12">
        <v>43764</v>
      </c>
      <c r="B976" s="13">
        <v>12145.703</v>
      </c>
      <c r="C976" s="13">
        <v>11382.036</v>
      </c>
    </row>
    <row r="977" spans="1:3" x14ac:dyDescent="0.25">
      <c r="A977" s="12">
        <v>43765</v>
      </c>
      <c r="B977" s="13">
        <v>12634.272000000001</v>
      </c>
      <c r="C977" s="13">
        <v>12437.6</v>
      </c>
    </row>
    <row r="978" spans="1:3" x14ac:dyDescent="0.25">
      <c r="A978" s="12">
        <v>43766</v>
      </c>
      <c r="B978" s="13">
        <v>13184.602000000001</v>
      </c>
      <c r="C978" s="13">
        <v>13135.563</v>
      </c>
    </row>
    <row r="979" spans="1:3" x14ac:dyDescent="0.25">
      <c r="A979" s="12">
        <v>43767</v>
      </c>
      <c r="B979" s="13">
        <v>11514.107</v>
      </c>
      <c r="C979" s="13">
        <v>11366.036</v>
      </c>
    </row>
    <row r="980" spans="1:3" x14ac:dyDescent="0.25">
      <c r="A980" s="12">
        <v>43768</v>
      </c>
      <c r="B980" s="13">
        <v>12744.329</v>
      </c>
      <c r="C980" s="13">
        <v>12770.691000000001</v>
      </c>
    </row>
    <row r="981" spans="1:3" x14ac:dyDescent="0.25">
      <c r="A981" s="12">
        <v>43769</v>
      </c>
      <c r="B981" s="13">
        <v>11160.3</v>
      </c>
      <c r="C981" s="13">
        <v>11059.418</v>
      </c>
    </row>
    <row r="982" spans="1:3" x14ac:dyDescent="0.25">
      <c r="A982" s="12">
        <v>43770</v>
      </c>
      <c r="B982" s="13">
        <v>11162.029</v>
      </c>
      <c r="C982" s="13">
        <v>11073.745000000001</v>
      </c>
    </row>
    <row r="983" spans="1:3" x14ac:dyDescent="0.25">
      <c r="A983" s="12">
        <v>43771</v>
      </c>
      <c r="B983" s="13">
        <v>10856.119000000001</v>
      </c>
      <c r="C983" s="13">
        <v>10721.382</v>
      </c>
    </row>
    <row r="984" spans="1:3" x14ac:dyDescent="0.25">
      <c r="A984" s="12">
        <v>43772</v>
      </c>
      <c r="B984" s="13">
        <v>9542.241</v>
      </c>
      <c r="C984" s="13">
        <v>9507.6360000000004</v>
      </c>
    </row>
    <row r="985" spans="1:3" x14ac:dyDescent="0.25">
      <c r="A985" s="12">
        <v>43773</v>
      </c>
      <c r="B985" s="13">
        <v>10718.266</v>
      </c>
      <c r="C985" s="13">
        <v>10465.382</v>
      </c>
    </row>
    <row r="986" spans="1:3" x14ac:dyDescent="0.25">
      <c r="A986" s="12">
        <v>43774</v>
      </c>
      <c r="B986" s="13">
        <v>9728.7780000000002</v>
      </c>
      <c r="C986" s="13">
        <v>9559.2729999999992</v>
      </c>
    </row>
    <row r="987" spans="1:3" x14ac:dyDescent="0.25">
      <c r="A987" s="12">
        <v>43775</v>
      </c>
      <c r="B987" s="13">
        <v>10235.880999999999</v>
      </c>
      <c r="C987" s="13">
        <v>9890.7639999999992</v>
      </c>
    </row>
    <row r="988" spans="1:3" x14ac:dyDescent="0.25">
      <c r="A988" s="12">
        <v>43776</v>
      </c>
      <c r="B988" s="13">
        <v>10058.521000000001</v>
      </c>
      <c r="C988" s="13">
        <v>9555.8539999999994</v>
      </c>
    </row>
    <row r="989" spans="1:3" x14ac:dyDescent="0.25">
      <c r="A989" s="12">
        <v>43777</v>
      </c>
      <c r="B989" s="13">
        <v>9665.9240000000009</v>
      </c>
      <c r="C989" s="13">
        <v>9320.2180000000008</v>
      </c>
    </row>
    <row r="990" spans="1:3" x14ac:dyDescent="0.25">
      <c r="A990" s="12">
        <v>43778</v>
      </c>
      <c r="B990" s="13">
        <v>9623.0589999999993</v>
      </c>
      <c r="C990" s="13">
        <v>9441.7450000000008</v>
      </c>
    </row>
    <row r="991" spans="1:3" x14ac:dyDescent="0.25">
      <c r="A991" s="12">
        <v>43779</v>
      </c>
      <c r="B991" s="13">
        <v>9644.2610000000004</v>
      </c>
      <c r="C991" s="13">
        <v>9276.3639999999996</v>
      </c>
    </row>
    <row r="992" spans="1:3" x14ac:dyDescent="0.25">
      <c r="A992" s="12">
        <v>43780</v>
      </c>
      <c r="B992" s="13">
        <v>9569.1229999999996</v>
      </c>
      <c r="C992" s="13">
        <v>9282.4539999999997</v>
      </c>
    </row>
    <row r="993" spans="1:3" x14ac:dyDescent="0.25">
      <c r="A993" s="12">
        <v>43781</v>
      </c>
      <c r="B993" s="13">
        <v>9329.9189999999999</v>
      </c>
      <c r="C993" s="13">
        <v>9158.7639999999992</v>
      </c>
    </row>
    <row r="994" spans="1:3" x14ac:dyDescent="0.25">
      <c r="A994" s="12">
        <v>43782</v>
      </c>
      <c r="B994" s="13">
        <v>9290.8790000000008</v>
      </c>
      <c r="C994" s="13">
        <v>9021.018</v>
      </c>
    </row>
    <row r="995" spans="1:3" x14ac:dyDescent="0.25">
      <c r="A995" s="12">
        <v>43783</v>
      </c>
      <c r="B995" s="13">
        <v>8575.7990000000009</v>
      </c>
      <c r="C995" s="13">
        <v>8392.6540000000005</v>
      </c>
    </row>
    <row r="996" spans="1:3" x14ac:dyDescent="0.25">
      <c r="A996" s="12">
        <v>43784</v>
      </c>
      <c r="B996" s="13">
        <v>8784.2270000000008</v>
      </c>
      <c r="C996" s="13">
        <v>8496.509</v>
      </c>
    </row>
    <row r="997" spans="1:3" x14ac:dyDescent="0.25">
      <c r="A997" s="12">
        <v>43785</v>
      </c>
      <c r="B997" s="13">
        <v>8991.7720000000008</v>
      </c>
      <c r="C997" s="13">
        <v>8789.3089999999993</v>
      </c>
    </row>
    <row r="998" spans="1:3" x14ac:dyDescent="0.25">
      <c r="A998" s="12">
        <v>43786</v>
      </c>
      <c r="B998" s="13">
        <v>8360.0159999999996</v>
      </c>
      <c r="C998" s="13">
        <v>8165.0910000000003</v>
      </c>
    </row>
    <row r="999" spans="1:3" x14ac:dyDescent="0.25">
      <c r="A999" s="12">
        <v>43787</v>
      </c>
      <c r="B999" s="13">
        <v>8780.6200000000008</v>
      </c>
      <c r="C999" s="13">
        <v>8668.7999999999993</v>
      </c>
    </row>
    <row r="1000" spans="1:3" x14ac:dyDescent="0.25">
      <c r="A1000" s="12">
        <v>43788</v>
      </c>
      <c r="B1000" s="13">
        <v>9269.1579999999994</v>
      </c>
      <c r="C1000" s="13">
        <v>9125.0910000000003</v>
      </c>
    </row>
    <row r="1001" spans="1:3" x14ac:dyDescent="0.25">
      <c r="A1001" s="12">
        <v>43789</v>
      </c>
      <c r="B1001" s="13">
        <v>7988.6170000000002</v>
      </c>
      <c r="C1001" s="13">
        <v>7954.6909999999998</v>
      </c>
    </row>
    <row r="1002" spans="1:3" x14ac:dyDescent="0.25">
      <c r="A1002" s="12">
        <v>43790</v>
      </c>
      <c r="B1002" s="13">
        <v>8407.4599999999991</v>
      </c>
      <c r="C1002" s="13">
        <v>8006.7640000000001</v>
      </c>
    </row>
    <row r="1003" spans="1:3" x14ac:dyDescent="0.25">
      <c r="A1003" s="12">
        <v>43791</v>
      </c>
      <c r="B1003" s="13">
        <v>7832.4170000000004</v>
      </c>
      <c r="C1003" s="13">
        <v>7712.8729999999996</v>
      </c>
    </row>
    <row r="1004" spans="1:3" x14ac:dyDescent="0.25">
      <c r="A1004" s="12">
        <v>43792</v>
      </c>
      <c r="B1004" s="13">
        <v>8582.6200000000008</v>
      </c>
      <c r="C1004" s="13">
        <v>8330.2540000000008</v>
      </c>
    </row>
    <row r="1005" spans="1:3" x14ac:dyDescent="0.25">
      <c r="A1005" s="12">
        <v>43793</v>
      </c>
      <c r="B1005" s="13">
        <v>7499.3149999999996</v>
      </c>
      <c r="C1005" s="13">
        <v>7198.6909999999998</v>
      </c>
    </row>
    <row r="1006" spans="1:3" x14ac:dyDescent="0.25">
      <c r="A1006" s="12">
        <v>43794</v>
      </c>
      <c r="B1006" s="13">
        <v>8442.6319999999996</v>
      </c>
      <c r="C1006" s="13">
        <v>7767.7089999999998</v>
      </c>
    </row>
    <row r="1007" spans="1:3" x14ac:dyDescent="0.25">
      <c r="A1007" s="12">
        <v>43795</v>
      </c>
      <c r="B1007" s="13">
        <v>7475.4979999999996</v>
      </c>
      <c r="C1007" s="13">
        <v>7084.9449999999997</v>
      </c>
    </row>
    <row r="1008" spans="1:3" x14ac:dyDescent="0.25">
      <c r="A1008" s="12">
        <v>43796</v>
      </c>
      <c r="B1008" s="13">
        <v>7786.3410000000003</v>
      </c>
      <c r="C1008" s="13">
        <v>7591.4179999999997</v>
      </c>
    </row>
    <row r="1009" spans="1:3" x14ac:dyDescent="0.25">
      <c r="A1009" s="12">
        <v>43797</v>
      </c>
      <c r="B1009" s="13">
        <v>7126.9629999999997</v>
      </c>
      <c r="C1009" s="13">
        <v>7004.8</v>
      </c>
    </row>
    <row r="1010" spans="1:3" x14ac:dyDescent="0.25">
      <c r="A1010" s="12">
        <v>43798</v>
      </c>
      <c r="B1010" s="13">
        <v>7907.5709999999999</v>
      </c>
      <c r="C1010" s="13">
        <v>7881.527</v>
      </c>
    </row>
    <row r="1011" spans="1:3" x14ac:dyDescent="0.25">
      <c r="A1011" s="12">
        <v>43799</v>
      </c>
      <c r="B1011" s="13">
        <v>7085.74</v>
      </c>
      <c r="C1011" s="13">
        <v>6996.1450000000004</v>
      </c>
    </row>
    <row r="1012" spans="1:3" x14ac:dyDescent="0.25">
      <c r="A1012" s="12">
        <v>43800</v>
      </c>
      <c r="B1012" s="13">
        <v>6243.4560000000001</v>
      </c>
      <c r="C1012" s="13">
        <v>6182.982</v>
      </c>
    </row>
    <row r="1013" spans="1:3" x14ac:dyDescent="0.25">
      <c r="A1013" s="12">
        <v>43801</v>
      </c>
      <c r="B1013" s="13">
        <v>7084.2889999999998</v>
      </c>
      <c r="C1013" s="13">
        <v>7095.6360000000004</v>
      </c>
    </row>
    <row r="1014" spans="1:3" x14ac:dyDescent="0.25">
      <c r="A1014" s="12">
        <v>43802</v>
      </c>
      <c r="B1014" s="13">
        <v>7380.9049999999997</v>
      </c>
      <c r="C1014" s="13">
        <v>7230.5450000000001</v>
      </c>
    </row>
    <row r="1015" spans="1:3" x14ac:dyDescent="0.25">
      <c r="A1015" s="12">
        <v>43803</v>
      </c>
      <c r="B1015" s="13">
        <v>6845.2460000000001</v>
      </c>
      <c r="C1015" s="13">
        <v>6752.4359999999997</v>
      </c>
    </row>
    <row r="1016" spans="1:3" x14ac:dyDescent="0.25">
      <c r="A1016" s="12">
        <v>43804</v>
      </c>
      <c r="B1016" s="13">
        <v>6974.4260000000004</v>
      </c>
      <c r="C1016" s="13">
        <v>6867.7820000000002</v>
      </c>
    </row>
    <row r="1017" spans="1:3" x14ac:dyDescent="0.25">
      <c r="A1017" s="12">
        <v>43805</v>
      </c>
      <c r="B1017" s="13">
        <v>6404.0919999999996</v>
      </c>
      <c r="C1017" s="13">
        <v>6353.8180000000002</v>
      </c>
    </row>
    <row r="1018" spans="1:3" x14ac:dyDescent="0.25">
      <c r="A1018" s="12">
        <v>43806</v>
      </c>
      <c r="B1018" s="13">
        <v>6545.3069999999998</v>
      </c>
      <c r="C1018" s="13">
        <v>6459.7089999999998</v>
      </c>
    </row>
    <row r="1019" spans="1:3" x14ac:dyDescent="0.25">
      <c r="A1019" s="12">
        <v>43807</v>
      </c>
      <c r="B1019" s="13">
        <v>6393.5709999999999</v>
      </c>
      <c r="C1019" s="13">
        <v>6225.7449999999999</v>
      </c>
    </row>
    <row r="1020" spans="1:3" x14ac:dyDescent="0.25">
      <c r="A1020" s="12">
        <v>43808</v>
      </c>
      <c r="B1020" s="13">
        <v>6933.741</v>
      </c>
      <c r="C1020" s="13">
        <v>6953.527</v>
      </c>
    </row>
    <row r="1021" spans="1:3" x14ac:dyDescent="0.25">
      <c r="A1021" s="12">
        <v>43809</v>
      </c>
      <c r="B1021" s="13">
        <v>6867.2579999999998</v>
      </c>
      <c r="C1021" s="13">
        <v>6868.6540000000005</v>
      </c>
    </row>
    <row r="1022" spans="1:3" x14ac:dyDescent="0.25">
      <c r="A1022" s="12">
        <v>43810</v>
      </c>
      <c r="B1022" s="13">
        <v>6656.9949999999999</v>
      </c>
      <c r="C1022" s="13">
        <v>6658.3270000000002</v>
      </c>
    </row>
    <row r="1023" spans="1:3" x14ac:dyDescent="0.25">
      <c r="A1023" s="12">
        <v>43811</v>
      </c>
      <c r="B1023" s="13">
        <v>6914.7920000000004</v>
      </c>
      <c r="C1023" s="13">
        <v>6847.4179999999997</v>
      </c>
    </row>
    <row r="1024" spans="1:3" x14ac:dyDescent="0.25">
      <c r="A1024" s="12">
        <v>43812</v>
      </c>
      <c r="B1024" s="13">
        <v>6160.7960000000003</v>
      </c>
      <c r="C1024" s="13">
        <v>6121.3819999999996</v>
      </c>
    </row>
    <row r="1025" spans="1:3" x14ac:dyDescent="0.25">
      <c r="A1025" s="12">
        <v>43813</v>
      </c>
      <c r="B1025" s="13">
        <v>5894.2359999999999</v>
      </c>
      <c r="C1025" s="13">
        <v>5791.7089999999998</v>
      </c>
    </row>
    <row r="1026" spans="1:3" x14ac:dyDescent="0.25">
      <c r="A1026" s="12">
        <v>43814</v>
      </c>
      <c r="B1026" s="13">
        <v>6309.3540000000003</v>
      </c>
      <c r="C1026" s="13">
        <v>6195.2</v>
      </c>
    </row>
    <row r="1027" spans="1:3" x14ac:dyDescent="0.25">
      <c r="A1027" s="12">
        <v>43815</v>
      </c>
      <c r="B1027" s="13">
        <v>6536.2439999999997</v>
      </c>
      <c r="C1027" s="13">
        <v>6435.8540000000003</v>
      </c>
    </row>
    <row r="1028" spans="1:3" x14ac:dyDescent="0.25">
      <c r="A1028" s="12">
        <v>43816</v>
      </c>
      <c r="B1028" s="13">
        <v>6292.05</v>
      </c>
      <c r="C1028" s="13">
        <v>6322.1090000000004</v>
      </c>
    </row>
    <row r="1029" spans="1:3" x14ac:dyDescent="0.25">
      <c r="A1029" s="12">
        <v>43817</v>
      </c>
      <c r="B1029" s="13">
        <v>6088.9759999999997</v>
      </c>
      <c r="C1029" s="13">
        <v>6097.2359999999999</v>
      </c>
    </row>
    <row r="1030" spans="1:3" x14ac:dyDescent="0.25">
      <c r="A1030" s="12">
        <v>43818</v>
      </c>
      <c r="B1030" s="13">
        <v>5782.16</v>
      </c>
      <c r="C1030" s="13">
        <v>5567.4179999999997</v>
      </c>
    </row>
    <row r="1031" spans="1:3" x14ac:dyDescent="0.25">
      <c r="A1031" s="12">
        <v>43819</v>
      </c>
      <c r="B1031" s="13">
        <v>5803.3519999999999</v>
      </c>
      <c r="C1031" s="13">
        <v>5799.5640000000003</v>
      </c>
    </row>
    <row r="1032" spans="1:3" x14ac:dyDescent="0.25">
      <c r="A1032" s="12">
        <v>43820</v>
      </c>
      <c r="B1032" s="13">
        <v>5761.5</v>
      </c>
      <c r="C1032" s="13">
        <v>5750.1819999999998</v>
      </c>
    </row>
    <row r="1033" spans="1:3" x14ac:dyDescent="0.25">
      <c r="A1033" s="12">
        <v>43821</v>
      </c>
      <c r="B1033" s="13">
        <v>7929.607</v>
      </c>
      <c r="C1033" s="13">
        <v>7940.1450000000004</v>
      </c>
    </row>
    <row r="1034" spans="1:3" x14ac:dyDescent="0.25">
      <c r="A1034" s="12">
        <v>43822</v>
      </c>
      <c r="B1034" s="13">
        <v>5246.8879999999999</v>
      </c>
      <c r="C1034" s="13">
        <v>5267.7089999999998</v>
      </c>
    </row>
    <row r="1035" spans="1:3" x14ac:dyDescent="0.25">
      <c r="A1035" s="12">
        <v>43823</v>
      </c>
      <c r="B1035" s="13">
        <v>4993.0879999999997</v>
      </c>
      <c r="C1035" s="13">
        <v>4987.4179999999997</v>
      </c>
    </row>
    <row r="1036" spans="1:3" x14ac:dyDescent="0.25">
      <c r="A1036" s="12">
        <v>43824</v>
      </c>
      <c r="B1036" s="13">
        <v>5150.6499999999996</v>
      </c>
      <c r="C1036" s="13">
        <v>5174.1819999999998</v>
      </c>
    </row>
    <row r="1037" spans="1:3" x14ac:dyDescent="0.25">
      <c r="A1037" s="12">
        <v>43825</v>
      </c>
      <c r="B1037" s="13">
        <v>5139.875</v>
      </c>
      <c r="C1037" s="13">
        <v>4975.6360000000004</v>
      </c>
    </row>
    <row r="1038" spans="1:3" x14ac:dyDescent="0.25">
      <c r="A1038" s="12">
        <v>43826</v>
      </c>
      <c r="B1038" s="13">
        <v>5102.6729999999998</v>
      </c>
      <c r="C1038" s="13">
        <v>5083.1270000000004</v>
      </c>
    </row>
    <row r="1039" spans="1:3" x14ac:dyDescent="0.25">
      <c r="A1039" s="12">
        <v>43827</v>
      </c>
      <c r="B1039" s="13">
        <v>5297.2560000000003</v>
      </c>
      <c r="C1039" s="13">
        <v>5247.7820000000002</v>
      </c>
    </row>
    <row r="1040" spans="1:3" x14ac:dyDescent="0.25">
      <c r="A1040" s="12">
        <v>43828</v>
      </c>
      <c r="B1040" s="13">
        <v>5118.7610000000004</v>
      </c>
      <c r="C1040" s="13">
        <v>5101.1639999999998</v>
      </c>
    </row>
    <row r="1041" spans="1:3" x14ac:dyDescent="0.25">
      <c r="A1041" s="12">
        <v>43829</v>
      </c>
      <c r="B1041" s="13">
        <v>4817.2190000000001</v>
      </c>
      <c r="C1041" s="13">
        <v>4872.8729999999996</v>
      </c>
    </row>
    <row r="1042" spans="1:3" x14ac:dyDescent="0.25">
      <c r="A1042" s="12">
        <v>43830</v>
      </c>
      <c r="B1042" s="13">
        <v>4736.4470000000001</v>
      </c>
      <c r="C1042" s="13">
        <v>4799.7089999999998</v>
      </c>
    </row>
    <row r="1043" spans="1:3" x14ac:dyDescent="0.25">
      <c r="A1043" s="12">
        <v>43831</v>
      </c>
      <c r="B1043" s="13">
        <v>4891.17</v>
      </c>
      <c r="C1043" s="13">
        <v>4885.7449999999999</v>
      </c>
    </row>
    <row r="1044" spans="1:3" x14ac:dyDescent="0.25">
      <c r="A1044" s="12">
        <v>43832</v>
      </c>
      <c r="B1044" s="13">
        <v>5209.7259999999997</v>
      </c>
      <c r="C1044" s="13">
        <v>5224.9449999999997</v>
      </c>
    </row>
    <row r="1045" spans="1:3" x14ac:dyDescent="0.25">
      <c r="A1045" s="12">
        <v>43833</v>
      </c>
      <c r="B1045" s="13">
        <v>5051.8760000000002</v>
      </c>
      <c r="C1045" s="13">
        <v>5067.491</v>
      </c>
    </row>
    <row r="1046" spans="1:3" x14ac:dyDescent="0.25">
      <c r="A1046" s="12">
        <v>43834</v>
      </c>
      <c r="B1046" s="13">
        <v>5143.7610000000004</v>
      </c>
      <c r="C1046" s="13">
        <v>5109.0910000000003</v>
      </c>
    </row>
    <row r="1047" spans="1:3" x14ac:dyDescent="0.25">
      <c r="A1047" s="12">
        <v>43835</v>
      </c>
      <c r="B1047" s="13">
        <v>5138.45</v>
      </c>
      <c r="C1047" s="13">
        <v>5144.5820000000003</v>
      </c>
    </row>
    <row r="1048" spans="1:3" x14ac:dyDescent="0.25">
      <c r="A1048" s="12">
        <v>43836</v>
      </c>
      <c r="B1048" s="13">
        <v>5006.5770000000002</v>
      </c>
      <c r="C1048" s="13">
        <v>5046.3999999999996</v>
      </c>
    </row>
    <row r="1049" spans="1:3" x14ac:dyDescent="0.25">
      <c r="A1049" s="12">
        <v>43837</v>
      </c>
      <c r="B1049" s="13">
        <v>4904.3940000000002</v>
      </c>
      <c r="C1049" s="13">
        <v>4923.6360000000004</v>
      </c>
    </row>
    <row r="1050" spans="1:3" x14ac:dyDescent="0.25">
      <c r="A1050" s="12">
        <v>43838</v>
      </c>
      <c r="B1050" s="13">
        <v>5042.2280000000001</v>
      </c>
      <c r="C1050" s="13">
        <v>5059.2</v>
      </c>
    </row>
    <row r="1051" spans="1:3" x14ac:dyDescent="0.25">
      <c r="A1051" s="12">
        <v>43839</v>
      </c>
      <c r="B1051" s="13">
        <v>5098.3860000000004</v>
      </c>
      <c r="C1051" s="13">
        <v>4779.491</v>
      </c>
    </row>
    <row r="1052" spans="1:3" x14ac:dyDescent="0.25">
      <c r="A1052" s="12">
        <v>43840</v>
      </c>
      <c r="B1052" s="13">
        <v>5120.7039999999997</v>
      </c>
      <c r="C1052" s="13">
        <v>5054.1819999999998</v>
      </c>
    </row>
    <row r="1053" spans="1:3" x14ac:dyDescent="0.25">
      <c r="A1053" s="12">
        <v>43841</v>
      </c>
      <c r="B1053" s="13">
        <v>5404.8209999999999</v>
      </c>
      <c r="C1053" s="13">
        <v>4832.8</v>
      </c>
    </row>
    <row r="1054" spans="1:3" x14ac:dyDescent="0.25">
      <c r="A1054" s="12">
        <v>43842</v>
      </c>
      <c r="B1054" s="13">
        <v>5314.6390000000001</v>
      </c>
      <c r="C1054" s="13">
        <v>5290.6180000000004</v>
      </c>
    </row>
    <row r="1055" spans="1:3" x14ac:dyDescent="0.25">
      <c r="A1055" s="12">
        <v>43843</v>
      </c>
      <c r="B1055" s="13">
        <v>4968.3190000000004</v>
      </c>
      <c r="C1055" s="13">
        <v>4939.2</v>
      </c>
    </row>
    <row r="1056" spans="1:3" x14ac:dyDescent="0.25">
      <c r="A1056" s="12">
        <v>43844</v>
      </c>
      <c r="B1056" s="13">
        <v>4931.1149999999998</v>
      </c>
      <c r="C1056" s="13">
        <v>4945.018</v>
      </c>
    </row>
    <row r="1057" spans="1:3" x14ac:dyDescent="0.25">
      <c r="A1057" s="12">
        <v>43845</v>
      </c>
      <c r="B1057" s="13">
        <v>5095.6819999999998</v>
      </c>
      <c r="C1057" s="13">
        <v>5030.6909999999998</v>
      </c>
    </row>
    <row r="1058" spans="1:3" x14ac:dyDescent="0.25">
      <c r="A1058" s="12">
        <v>43846</v>
      </c>
      <c r="B1058" s="13">
        <v>4971.777</v>
      </c>
      <c r="C1058" s="13">
        <v>4898.1819999999998</v>
      </c>
    </row>
    <row r="1059" spans="1:3" x14ac:dyDescent="0.25">
      <c r="A1059" s="12">
        <v>43847</v>
      </c>
      <c r="B1059" s="13">
        <v>5183.8509999999997</v>
      </c>
      <c r="C1059" s="13">
        <v>5208.1450000000004</v>
      </c>
    </row>
    <row r="1060" spans="1:3" x14ac:dyDescent="0.25">
      <c r="A1060" s="12">
        <v>43848</v>
      </c>
      <c r="B1060" s="13">
        <v>4935.8289999999997</v>
      </c>
      <c r="C1060" s="13">
        <v>4918.9089999999997</v>
      </c>
    </row>
    <row r="1061" spans="1:3" x14ac:dyDescent="0.25">
      <c r="A1061" s="12">
        <v>43849</v>
      </c>
      <c r="B1061" s="13">
        <v>5014.0879999999997</v>
      </c>
      <c r="C1061" s="13">
        <v>4963.5640000000003</v>
      </c>
    </row>
    <row r="1062" spans="1:3" x14ac:dyDescent="0.25">
      <c r="A1062" s="12">
        <v>43850</v>
      </c>
      <c r="B1062" s="13">
        <v>5092.8609999999999</v>
      </c>
      <c r="C1062" s="13">
        <v>5076</v>
      </c>
    </row>
    <row r="1063" spans="1:3" x14ac:dyDescent="0.25">
      <c r="A1063" s="12">
        <v>43851</v>
      </c>
      <c r="B1063" s="13">
        <v>4866.6769999999997</v>
      </c>
      <c r="C1063" s="13">
        <v>4718.8360000000002</v>
      </c>
    </row>
    <row r="1064" spans="1:3" x14ac:dyDescent="0.25">
      <c r="A1064" s="12">
        <v>43852</v>
      </c>
      <c r="B1064" s="13">
        <v>4925.8990000000003</v>
      </c>
      <c r="C1064" s="13">
        <v>4819.8540000000003</v>
      </c>
    </row>
    <row r="1065" spans="1:3" x14ac:dyDescent="0.25">
      <c r="A1065" s="12">
        <v>43853</v>
      </c>
      <c r="B1065" s="13">
        <v>5008.0600000000004</v>
      </c>
      <c r="C1065" s="13">
        <v>4914.982</v>
      </c>
    </row>
    <row r="1066" spans="1:3" x14ac:dyDescent="0.25">
      <c r="A1066" s="12">
        <v>43854</v>
      </c>
      <c r="B1066" s="13">
        <v>5003.9669999999996</v>
      </c>
      <c r="C1066" s="13">
        <v>5013.3090000000002</v>
      </c>
    </row>
    <row r="1067" spans="1:3" x14ac:dyDescent="0.25">
      <c r="A1067" s="12">
        <v>43855</v>
      </c>
      <c r="B1067" s="13">
        <v>4855.2470000000003</v>
      </c>
      <c r="C1067" s="13">
        <v>4861.8909999999996</v>
      </c>
    </row>
    <row r="1068" spans="1:3" x14ac:dyDescent="0.25">
      <c r="A1068" s="12">
        <v>43856</v>
      </c>
      <c r="B1068" s="13">
        <v>4085.1619999999998</v>
      </c>
      <c r="C1068" s="13">
        <v>4086.6179999999999</v>
      </c>
    </row>
    <row r="1069" spans="1:3" x14ac:dyDescent="0.25">
      <c r="A1069" s="12">
        <v>43857</v>
      </c>
      <c r="B1069" s="13">
        <v>4398.393</v>
      </c>
      <c r="C1069" s="13">
        <v>4422.6909999999998</v>
      </c>
    </row>
    <row r="1070" spans="1:3" x14ac:dyDescent="0.25">
      <c r="A1070" s="12">
        <v>43858</v>
      </c>
      <c r="B1070" s="13">
        <v>4490.4319999999998</v>
      </c>
      <c r="C1070" s="13">
        <v>4497.3090000000002</v>
      </c>
    </row>
    <row r="1071" spans="1:3" x14ac:dyDescent="0.25">
      <c r="A1071" s="12">
        <v>43859</v>
      </c>
      <c r="B1071" s="13">
        <v>4495.3310000000001</v>
      </c>
      <c r="C1071" s="13">
        <v>4507.2730000000001</v>
      </c>
    </row>
    <row r="1072" spans="1:3" x14ac:dyDescent="0.25">
      <c r="A1072" s="12">
        <v>43860</v>
      </c>
      <c r="B1072" s="13">
        <v>4514.2110000000002</v>
      </c>
      <c r="C1072" s="13">
        <v>4531.1270000000004</v>
      </c>
    </row>
    <row r="1073" spans="1:3" x14ac:dyDescent="0.25">
      <c r="A1073" s="12">
        <v>43861</v>
      </c>
      <c r="B1073" s="13">
        <v>8268.9879999999994</v>
      </c>
      <c r="C1073" s="13">
        <v>7933.2359999999999</v>
      </c>
    </row>
    <row r="1074" spans="1:3" x14ac:dyDescent="0.25">
      <c r="A1074" s="12">
        <v>43862</v>
      </c>
      <c r="B1074" s="13">
        <v>4662.4440000000004</v>
      </c>
      <c r="C1074" s="13">
        <v>4664.8729999999996</v>
      </c>
    </row>
    <row r="1075" spans="1:3" x14ac:dyDescent="0.25">
      <c r="A1075" s="12">
        <v>43863</v>
      </c>
      <c r="B1075" s="13">
        <v>2176.1</v>
      </c>
      <c r="C1075" s="13">
        <v>2180.7269999999999</v>
      </c>
    </row>
    <row r="1076" spans="1:3" x14ac:dyDescent="0.25">
      <c r="A1076" s="12">
        <v>43864</v>
      </c>
      <c r="B1076" s="13">
        <v>3831.64</v>
      </c>
      <c r="C1076" s="13">
        <v>3866.0360000000001</v>
      </c>
    </row>
    <row r="1077" spans="1:3" x14ac:dyDescent="0.25">
      <c r="A1077" s="12">
        <v>43865</v>
      </c>
      <c r="B1077" s="13">
        <v>4468.924</v>
      </c>
      <c r="C1077" s="13">
        <v>4492.8</v>
      </c>
    </row>
    <row r="1078" spans="1:3" x14ac:dyDescent="0.25">
      <c r="A1078" s="12">
        <v>43866</v>
      </c>
      <c r="B1078" s="13">
        <v>4116.5029999999997</v>
      </c>
      <c r="C1078" s="13">
        <v>4126.3270000000002</v>
      </c>
    </row>
    <row r="1079" spans="1:3" x14ac:dyDescent="0.25">
      <c r="A1079" s="12">
        <v>43867</v>
      </c>
      <c r="B1079" s="13">
        <v>3931.4389999999999</v>
      </c>
      <c r="C1079" s="13">
        <v>3943.127</v>
      </c>
    </row>
    <row r="1080" spans="1:3" x14ac:dyDescent="0.25">
      <c r="A1080" s="12">
        <v>43868</v>
      </c>
      <c r="B1080" s="13">
        <v>4070.5889999999999</v>
      </c>
      <c r="C1080" s="13">
        <v>4076.654</v>
      </c>
    </row>
    <row r="1081" spans="1:3" x14ac:dyDescent="0.25">
      <c r="A1081" s="12">
        <v>43869</v>
      </c>
      <c r="B1081" s="13">
        <v>3562.4270000000001</v>
      </c>
      <c r="C1081" s="13">
        <v>3566.982</v>
      </c>
    </row>
    <row r="1082" spans="1:3" x14ac:dyDescent="0.25">
      <c r="A1082" s="12">
        <v>43870</v>
      </c>
      <c r="B1082" s="13">
        <v>2909.68</v>
      </c>
      <c r="C1082" s="13">
        <v>2903.8539999999998</v>
      </c>
    </row>
    <row r="1083" spans="1:3" x14ac:dyDescent="0.25">
      <c r="A1083" s="12">
        <v>43871</v>
      </c>
      <c r="B1083" s="13">
        <v>3838.6990000000001</v>
      </c>
      <c r="C1083" s="13">
        <v>3818.8359999999998</v>
      </c>
    </row>
    <row r="1084" spans="1:3" x14ac:dyDescent="0.25">
      <c r="A1084" s="12">
        <v>43872</v>
      </c>
      <c r="B1084" s="13">
        <v>7691.3159999999998</v>
      </c>
      <c r="C1084" s="13">
        <v>7653.7449999999999</v>
      </c>
    </row>
    <row r="1085" spans="1:3" x14ac:dyDescent="0.25">
      <c r="A1085" s="12">
        <v>43873</v>
      </c>
      <c r="B1085" s="13">
        <v>4952.5379999999996</v>
      </c>
      <c r="C1085" s="13">
        <v>5017.3819999999996</v>
      </c>
    </row>
    <row r="1086" spans="1:3" x14ac:dyDescent="0.25">
      <c r="A1086" s="12">
        <v>43874</v>
      </c>
      <c r="B1086" s="13">
        <v>4649.6130000000003</v>
      </c>
      <c r="C1086" s="13">
        <v>4687.1270000000004</v>
      </c>
    </row>
    <row r="1087" spans="1:3" x14ac:dyDescent="0.25">
      <c r="A1087" s="12">
        <v>43875</v>
      </c>
      <c r="B1087" s="13">
        <v>5384.8580000000002</v>
      </c>
      <c r="C1087" s="13">
        <v>5420.8729999999996</v>
      </c>
    </row>
    <row r="1088" spans="1:3" x14ac:dyDescent="0.25">
      <c r="A1088" s="12">
        <v>43876</v>
      </c>
      <c r="B1088" s="13">
        <v>5537.1109999999999</v>
      </c>
      <c r="C1088" s="13">
        <v>5484</v>
      </c>
    </row>
    <row r="1089" spans="1:3" x14ac:dyDescent="0.25">
      <c r="A1089" s="12">
        <v>43877</v>
      </c>
      <c r="B1089" s="13">
        <v>5337.9129999999996</v>
      </c>
      <c r="C1089" s="13">
        <v>5355.2</v>
      </c>
    </row>
    <row r="1090" spans="1:3" x14ac:dyDescent="0.25">
      <c r="A1090" s="12">
        <v>43878</v>
      </c>
      <c r="B1090" s="13">
        <v>5662.3469999999998</v>
      </c>
      <c r="C1090" s="13">
        <v>5666.5450000000001</v>
      </c>
    </row>
    <row r="1091" spans="1:3" x14ac:dyDescent="0.25">
      <c r="A1091" s="12">
        <v>43879</v>
      </c>
      <c r="B1091" s="13">
        <v>5558.17</v>
      </c>
      <c r="C1091" s="13">
        <v>5572.6540000000005</v>
      </c>
    </row>
    <row r="1092" spans="1:3" x14ac:dyDescent="0.25">
      <c r="A1092" s="12">
        <v>43880</v>
      </c>
      <c r="B1092" s="13">
        <v>5512.4179999999997</v>
      </c>
      <c r="C1092" s="13">
        <v>5520.7269999999999</v>
      </c>
    </row>
    <row r="1093" spans="1:3" x14ac:dyDescent="0.25">
      <c r="A1093" s="12">
        <v>43881</v>
      </c>
      <c r="B1093" s="13">
        <v>5040.701</v>
      </c>
      <c r="C1093" s="13">
        <v>5024.8729999999996</v>
      </c>
    </row>
    <row r="1094" spans="1:3" x14ac:dyDescent="0.25">
      <c r="A1094" s="12">
        <v>43882</v>
      </c>
      <c r="B1094" s="13">
        <v>4405.28</v>
      </c>
      <c r="C1094" s="13">
        <v>4432.2179999999998</v>
      </c>
    </row>
    <row r="1095" spans="1:3" x14ac:dyDescent="0.25">
      <c r="A1095" s="12">
        <v>43883</v>
      </c>
      <c r="B1095" s="13">
        <v>4516.5240000000003</v>
      </c>
      <c r="C1095" s="13">
        <v>4548</v>
      </c>
    </row>
    <row r="1096" spans="1:3" x14ac:dyDescent="0.25">
      <c r="A1096" s="12">
        <v>43884</v>
      </c>
      <c r="B1096" s="13">
        <v>5509.4049999999997</v>
      </c>
      <c r="C1096" s="13">
        <v>5529.9639999999999</v>
      </c>
    </row>
    <row r="1097" spans="1:3" x14ac:dyDescent="0.25">
      <c r="A1097" s="12">
        <v>43885</v>
      </c>
      <c r="B1097" s="13">
        <v>5497.4970000000003</v>
      </c>
      <c r="C1097" s="13">
        <v>5493.6729999999998</v>
      </c>
    </row>
    <row r="1098" spans="1:3" x14ac:dyDescent="0.25">
      <c r="A1098" s="12">
        <v>43886</v>
      </c>
      <c r="B1098" s="13">
        <v>5283.9189999999999</v>
      </c>
      <c r="C1098" s="13">
        <v>4912.8</v>
      </c>
    </row>
    <row r="1099" spans="1:3" x14ac:dyDescent="0.25">
      <c r="A1099" s="12">
        <v>43887</v>
      </c>
      <c r="B1099" s="13">
        <v>4133.5969999999998</v>
      </c>
      <c r="C1099" s="13">
        <v>4095.0540000000001</v>
      </c>
    </row>
    <row r="1100" spans="1:3" x14ac:dyDescent="0.25">
      <c r="A1100" s="12">
        <v>43888</v>
      </c>
      <c r="B1100" s="13">
        <v>4868.3990000000003</v>
      </c>
      <c r="C1100" s="13">
        <v>4866.473</v>
      </c>
    </row>
    <row r="1101" spans="1:3" x14ac:dyDescent="0.25">
      <c r="A1101" s="12">
        <v>43889</v>
      </c>
      <c r="B1101" s="13">
        <v>4725.3860000000004</v>
      </c>
      <c r="C1101" s="13">
        <v>4621.3819999999996</v>
      </c>
    </row>
    <row r="1102" spans="1:3" x14ac:dyDescent="0.25">
      <c r="A1102" s="12">
        <v>43890</v>
      </c>
      <c r="B1102" s="13">
        <v>4356.7569999999996</v>
      </c>
      <c r="C1102" s="13">
        <v>4373.527</v>
      </c>
    </row>
    <row r="1103" spans="1:3" x14ac:dyDescent="0.25">
      <c r="A1103" s="12">
        <v>43891</v>
      </c>
      <c r="B1103" s="13">
        <v>4489.84</v>
      </c>
      <c r="C1103" s="13">
        <v>4446.982</v>
      </c>
    </row>
    <row r="1104" spans="1:3" x14ac:dyDescent="0.25">
      <c r="A1104" s="12">
        <v>43892</v>
      </c>
      <c r="B1104" s="13">
        <v>4792.1719999999996</v>
      </c>
      <c r="C1104" s="13">
        <v>4776.3639999999996</v>
      </c>
    </row>
    <row r="1105" spans="1:3" x14ac:dyDescent="0.25">
      <c r="A1105" s="12">
        <v>43893</v>
      </c>
      <c r="B1105" s="13">
        <v>4961.3320000000003</v>
      </c>
      <c r="C1105" s="13">
        <v>4920.5820000000003</v>
      </c>
    </row>
    <row r="1106" spans="1:3" x14ac:dyDescent="0.25">
      <c r="A1106" s="12">
        <v>43894</v>
      </c>
      <c r="B1106" s="13">
        <v>4999.6499999999996</v>
      </c>
      <c r="C1106" s="13">
        <v>4899.4179999999997</v>
      </c>
    </row>
    <row r="1107" spans="1:3" x14ac:dyDescent="0.25">
      <c r="A1107" s="12">
        <v>43895</v>
      </c>
      <c r="B1107" s="13">
        <v>4867.1670000000004</v>
      </c>
      <c r="C1107" s="13">
        <v>4845.0910000000003</v>
      </c>
    </row>
    <row r="1108" spans="1:3" x14ac:dyDescent="0.25">
      <c r="A1108" s="12">
        <v>43896</v>
      </c>
      <c r="B1108" s="13">
        <v>5262.17</v>
      </c>
      <c r="C1108" s="13">
        <v>5215.7089999999998</v>
      </c>
    </row>
    <row r="1109" spans="1:3" x14ac:dyDescent="0.25">
      <c r="A1109" s="12">
        <v>43897</v>
      </c>
      <c r="B1109" s="13">
        <v>5181.4660000000003</v>
      </c>
      <c r="C1109" s="13">
        <v>5198.3999999999996</v>
      </c>
    </row>
    <row r="1110" spans="1:3" x14ac:dyDescent="0.25">
      <c r="A1110" s="12">
        <v>43898</v>
      </c>
      <c r="B1110" s="13">
        <v>4535.8729999999996</v>
      </c>
      <c r="C1110" s="13">
        <v>4499.0540000000001</v>
      </c>
    </row>
    <row r="1111" spans="1:3" x14ac:dyDescent="0.25">
      <c r="A1111" s="12">
        <v>43899</v>
      </c>
      <c r="B1111" s="13">
        <v>4670.5469999999996</v>
      </c>
      <c r="C1111" s="13">
        <v>4556.3639999999996</v>
      </c>
    </row>
    <row r="1112" spans="1:3" x14ac:dyDescent="0.25">
      <c r="A1112" s="12">
        <v>43900</v>
      </c>
      <c r="B1112" s="13">
        <v>5073.5720000000001</v>
      </c>
      <c r="C1112" s="13">
        <v>5061.8909999999996</v>
      </c>
    </row>
    <row r="1113" spans="1:3" x14ac:dyDescent="0.25">
      <c r="A1113" s="12">
        <v>43901</v>
      </c>
      <c r="B1113" s="13">
        <v>5226.1760000000004</v>
      </c>
      <c r="C1113" s="13">
        <v>5241.7449999999999</v>
      </c>
    </row>
    <row r="1114" spans="1:3" x14ac:dyDescent="0.25">
      <c r="A1114" s="12">
        <v>43902</v>
      </c>
      <c r="B1114" s="13">
        <v>5369.4639999999999</v>
      </c>
      <c r="C1114" s="13">
        <v>5348.2179999999998</v>
      </c>
    </row>
    <row r="1115" spans="1:3" x14ac:dyDescent="0.25">
      <c r="A1115" s="12">
        <v>43903</v>
      </c>
      <c r="B1115" s="13">
        <v>4821.6959999999999</v>
      </c>
      <c r="C1115" s="13">
        <v>4831.4179999999997</v>
      </c>
    </row>
    <row r="1116" spans="1:3" x14ac:dyDescent="0.25">
      <c r="A1116" s="12">
        <v>43904</v>
      </c>
      <c r="B1116" s="13">
        <v>5418.9390000000003</v>
      </c>
      <c r="C1116" s="13">
        <v>5468.3639999999996</v>
      </c>
    </row>
    <row r="1117" spans="1:3" x14ac:dyDescent="0.25">
      <c r="A1117" s="12">
        <v>43905</v>
      </c>
      <c r="B1117" s="13">
        <v>5197.1369999999997</v>
      </c>
      <c r="C1117" s="13">
        <v>5121.3819999999996</v>
      </c>
    </row>
    <row r="1118" spans="1:3" x14ac:dyDescent="0.25">
      <c r="A1118" s="12">
        <v>43906</v>
      </c>
      <c r="B1118" s="13">
        <v>5783.1270000000004</v>
      </c>
      <c r="C1118" s="13">
        <v>5735.3450000000003</v>
      </c>
    </row>
    <row r="1119" spans="1:3" x14ac:dyDescent="0.25">
      <c r="A1119" s="12">
        <v>43907</v>
      </c>
      <c r="B1119" s="13">
        <v>5450.1710000000003</v>
      </c>
      <c r="C1119" s="13">
        <v>5383.2730000000001</v>
      </c>
    </row>
    <row r="1120" spans="1:3" x14ac:dyDescent="0.25">
      <c r="A1120" s="12">
        <v>43908</v>
      </c>
      <c r="B1120" s="13">
        <v>5014.625</v>
      </c>
      <c r="C1120" s="13">
        <v>4951.0540000000001</v>
      </c>
    </row>
    <row r="1121" spans="1:3" x14ac:dyDescent="0.25">
      <c r="A1121" s="12">
        <v>43909</v>
      </c>
      <c r="B1121" s="13">
        <v>4886.6310000000003</v>
      </c>
      <c r="C1121" s="13">
        <v>4879.2</v>
      </c>
    </row>
    <row r="1122" spans="1:3" x14ac:dyDescent="0.25">
      <c r="A1122" s="12">
        <v>43910</v>
      </c>
      <c r="B1122" s="13">
        <v>5951.1289999999999</v>
      </c>
      <c r="C1122" s="13">
        <v>5947.7089999999998</v>
      </c>
    </row>
    <row r="1123" spans="1:3" x14ac:dyDescent="0.25">
      <c r="A1123" s="12">
        <v>43911</v>
      </c>
      <c r="B1123" s="13">
        <v>5431.1580000000004</v>
      </c>
      <c r="C1123" s="13">
        <v>5300.1450000000004</v>
      </c>
    </row>
    <row r="1124" spans="1:3" x14ac:dyDescent="0.25">
      <c r="A1124" s="12">
        <v>43912</v>
      </c>
      <c r="B1124" s="13">
        <v>4690.2659999999996</v>
      </c>
      <c r="C1124" s="13">
        <v>4475.491</v>
      </c>
    </row>
    <row r="1125" spans="1:3" x14ac:dyDescent="0.25">
      <c r="A1125" s="12">
        <v>43913</v>
      </c>
      <c r="B1125" s="13">
        <v>6570.9449999999997</v>
      </c>
      <c r="C1125" s="13">
        <v>6579.491</v>
      </c>
    </row>
    <row r="1126" spans="1:3" x14ac:dyDescent="0.25">
      <c r="A1126" s="12">
        <v>43914</v>
      </c>
      <c r="B1126" s="13">
        <v>5443.5609999999997</v>
      </c>
      <c r="C1126" s="13">
        <v>5324.509</v>
      </c>
    </row>
    <row r="1127" spans="1:3" x14ac:dyDescent="0.25">
      <c r="A1127" s="12">
        <v>43915</v>
      </c>
      <c r="B1127" s="13">
        <v>5575.6790000000001</v>
      </c>
      <c r="C1127" s="13">
        <v>5551.9269999999997</v>
      </c>
    </row>
    <row r="1128" spans="1:3" x14ac:dyDescent="0.25">
      <c r="A1128" s="12">
        <v>43916</v>
      </c>
      <c r="B1128" s="13">
        <v>6804.6139999999996</v>
      </c>
      <c r="C1128" s="13">
        <v>6732.509</v>
      </c>
    </row>
    <row r="1129" spans="1:3" x14ac:dyDescent="0.25">
      <c r="A1129" s="12">
        <v>43917</v>
      </c>
      <c r="B1129" s="13">
        <v>6481.1750000000002</v>
      </c>
      <c r="C1129" s="13">
        <v>6613.527</v>
      </c>
    </row>
    <row r="1130" spans="1:3" x14ac:dyDescent="0.25">
      <c r="A1130" s="12">
        <v>43918</v>
      </c>
      <c r="B1130" s="13">
        <v>7033.3459999999995</v>
      </c>
      <c r="C1130" s="13">
        <v>7060.7269999999999</v>
      </c>
    </row>
    <row r="1131" spans="1:3" x14ac:dyDescent="0.25">
      <c r="A1131" s="12">
        <v>43919</v>
      </c>
      <c r="B1131" s="13">
        <v>7899.5069999999996</v>
      </c>
      <c r="C1131" s="13">
        <v>7854.1819999999998</v>
      </c>
    </row>
    <row r="1132" spans="1:3" x14ac:dyDescent="0.25">
      <c r="A1132" s="12">
        <v>43920</v>
      </c>
      <c r="B1132" s="13">
        <v>11459.39</v>
      </c>
      <c r="C1132" s="13">
        <v>11325.891</v>
      </c>
    </row>
    <row r="1133" spans="1:3" x14ac:dyDescent="0.25">
      <c r="A1133" s="12">
        <v>43921</v>
      </c>
      <c r="B1133" s="13">
        <v>7941.4549999999999</v>
      </c>
      <c r="C1133" s="13">
        <v>7932.509</v>
      </c>
    </row>
    <row r="1134" spans="1:3" x14ac:dyDescent="0.25">
      <c r="A1134" s="12">
        <v>43922</v>
      </c>
      <c r="B1134" s="13">
        <v>9547.1029999999992</v>
      </c>
      <c r="C1134" s="13">
        <v>9431.7819999999992</v>
      </c>
    </row>
    <row r="1135" spans="1:3" x14ac:dyDescent="0.25">
      <c r="A1135" s="12">
        <v>43923</v>
      </c>
      <c r="B1135" s="13">
        <v>8553.0840000000007</v>
      </c>
      <c r="C1135" s="13">
        <v>8471.491</v>
      </c>
    </row>
    <row r="1136" spans="1:3" x14ac:dyDescent="0.25">
      <c r="A1136" s="12">
        <v>43924</v>
      </c>
      <c r="B1136" s="13">
        <v>8808.2649999999994</v>
      </c>
      <c r="C1136" s="13">
        <v>8676.7999999999993</v>
      </c>
    </row>
    <row r="1137" spans="1:3" x14ac:dyDescent="0.25">
      <c r="A1137" s="12">
        <v>43925</v>
      </c>
      <c r="B1137" s="13">
        <v>7829.8590000000004</v>
      </c>
      <c r="C1137" s="13">
        <v>7185.3819999999996</v>
      </c>
    </row>
    <row r="1138" spans="1:3" x14ac:dyDescent="0.25">
      <c r="A1138" s="12">
        <v>43926</v>
      </c>
      <c r="B1138" s="13">
        <v>7472.7169999999996</v>
      </c>
      <c r="C1138" s="13">
        <v>7321.1639999999998</v>
      </c>
    </row>
    <row r="1139" spans="1:3" x14ac:dyDescent="0.25">
      <c r="A1139" s="12">
        <v>43927</v>
      </c>
      <c r="B1139" s="13">
        <v>8114.125</v>
      </c>
      <c r="C1139" s="13">
        <v>8029.6</v>
      </c>
    </row>
    <row r="1140" spans="1:3" x14ac:dyDescent="0.25">
      <c r="A1140" s="12">
        <v>43928</v>
      </c>
      <c r="B1140" s="13">
        <v>7092.4480000000003</v>
      </c>
      <c r="C1140" s="13">
        <v>7065.018</v>
      </c>
    </row>
    <row r="1141" spans="1:3" x14ac:dyDescent="0.25">
      <c r="A1141" s="12">
        <v>43929</v>
      </c>
      <c r="B1141" s="13">
        <v>8921.0460000000003</v>
      </c>
      <c r="C1141" s="13">
        <v>8908.2180000000008</v>
      </c>
    </row>
    <row r="1142" spans="1:3" x14ac:dyDescent="0.25">
      <c r="A1142" s="12">
        <v>43930</v>
      </c>
      <c r="B1142" s="13">
        <v>10273.192999999999</v>
      </c>
      <c r="C1142" s="13">
        <v>10181.963</v>
      </c>
    </row>
    <row r="1143" spans="1:3" x14ac:dyDescent="0.25">
      <c r="A1143" s="12">
        <v>43931</v>
      </c>
      <c r="B1143" s="13">
        <v>8876.0409999999993</v>
      </c>
      <c r="C1143" s="13">
        <v>8839.3449999999993</v>
      </c>
    </row>
    <row r="1144" spans="1:3" x14ac:dyDescent="0.25">
      <c r="A1144" s="12">
        <v>43932</v>
      </c>
      <c r="B1144" s="13">
        <v>10131.421</v>
      </c>
      <c r="C1144" s="13">
        <v>9987.2000000000007</v>
      </c>
    </row>
    <row r="1145" spans="1:3" x14ac:dyDescent="0.25">
      <c r="A1145" s="12">
        <v>43933</v>
      </c>
      <c r="B1145" s="13">
        <v>8242.2090000000007</v>
      </c>
      <c r="C1145" s="13">
        <v>8257.9639999999999</v>
      </c>
    </row>
    <row r="1146" spans="1:3" x14ac:dyDescent="0.25">
      <c r="A1146" s="12">
        <v>43934</v>
      </c>
      <c r="B1146" s="13">
        <v>6463.51</v>
      </c>
      <c r="C1146" s="13">
        <v>6405.3090000000002</v>
      </c>
    </row>
    <row r="1147" spans="1:3" x14ac:dyDescent="0.25">
      <c r="A1147" s="12">
        <v>43935</v>
      </c>
      <c r="B1147" s="13">
        <v>11456.216</v>
      </c>
      <c r="C1147" s="13">
        <v>11511.927</v>
      </c>
    </row>
    <row r="1148" spans="1:3" x14ac:dyDescent="0.25">
      <c r="A1148" s="12">
        <v>43936</v>
      </c>
      <c r="B1148" s="13">
        <v>11291.2</v>
      </c>
      <c r="C1148" s="13">
        <v>11303.2</v>
      </c>
    </row>
    <row r="1149" spans="1:3" x14ac:dyDescent="0.25">
      <c r="A1149" s="12">
        <v>43937</v>
      </c>
      <c r="B1149" s="13">
        <v>11538</v>
      </c>
      <c r="C1149" s="13">
        <v>11371.127</v>
      </c>
    </row>
    <row r="1150" spans="1:3" x14ac:dyDescent="0.25">
      <c r="A1150" s="12">
        <v>43938</v>
      </c>
      <c r="B1150" s="13">
        <v>9280.4339999999993</v>
      </c>
      <c r="C1150" s="13">
        <v>9149.4539999999997</v>
      </c>
    </row>
    <row r="1151" spans="1:3" x14ac:dyDescent="0.25">
      <c r="A1151" s="12">
        <v>43939</v>
      </c>
      <c r="B1151" s="13">
        <v>9455.2090000000007</v>
      </c>
      <c r="C1151" s="13">
        <v>9388.2180000000008</v>
      </c>
    </row>
    <row r="1152" spans="1:3" x14ac:dyDescent="0.25">
      <c r="A1152" s="12">
        <v>43940</v>
      </c>
      <c r="B1152" s="13">
        <v>14416.088</v>
      </c>
      <c r="C1152" s="13">
        <v>14904.873</v>
      </c>
    </row>
    <row r="1153" spans="1:3" x14ac:dyDescent="0.25">
      <c r="A1153" s="12">
        <v>43941</v>
      </c>
      <c r="B1153" s="13">
        <v>13924.177</v>
      </c>
      <c r="C1153" s="13">
        <v>14048.727000000001</v>
      </c>
    </row>
    <row r="1154" spans="1:3" x14ac:dyDescent="0.25">
      <c r="A1154" s="12">
        <v>43942</v>
      </c>
      <c r="B1154" s="13">
        <v>13513.152</v>
      </c>
      <c r="C1154" s="13">
        <v>13194.545</v>
      </c>
    </row>
    <row r="1155" spans="1:3" x14ac:dyDescent="0.25">
      <c r="A1155" s="12">
        <v>43943</v>
      </c>
      <c r="B1155" s="13">
        <v>10901.044</v>
      </c>
      <c r="C1155" s="13">
        <v>10653.6</v>
      </c>
    </row>
    <row r="1156" spans="1:3" x14ac:dyDescent="0.25">
      <c r="A1156" s="12">
        <v>43944</v>
      </c>
      <c r="B1156" s="13">
        <v>10630.043</v>
      </c>
      <c r="C1156" s="13">
        <v>10331.272999999999</v>
      </c>
    </row>
    <row r="1157" spans="1:3" x14ac:dyDescent="0.25">
      <c r="A1157" s="12">
        <v>43945</v>
      </c>
      <c r="B1157" s="13">
        <v>10544.053</v>
      </c>
      <c r="C1157" s="13">
        <v>10012.727000000001</v>
      </c>
    </row>
    <row r="1158" spans="1:3" x14ac:dyDescent="0.25">
      <c r="A1158" s="12">
        <v>43946</v>
      </c>
      <c r="B1158" s="13">
        <v>10506.19</v>
      </c>
      <c r="C1158" s="13">
        <v>10399.200000000001</v>
      </c>
    </row>
    <row r="1159" spans="1:3" x14ac:dyDescent="0.25">
      <c r="A1159" s="12">
        <v>43947</v>
      </c>
      <c r="B1159" s="13">
        <v>9382.2990000000009</v>
      </c>
      <c r="C1159" s="13">
        <v>9258.2540000000008</v>
      </c>
    </row>
    <row r="1160" spans="1:3" x14ac:dyDescent="0.25">
      <c r="A1160" s="12">
        <v>43948</v>
      </c>
      <c r="B1160" s="13">
        <v>9757.3950000000004</v>
      </c>
      <c r="C1160" s="13">
        <v>9541.4539999999997</v>
      </c>
    </row>
    <row r="1161" spans="1:3" x14ac:dyDescent="0.25">
      <c r="A1161" s="12">
        <v>43949</v>
      </c>
      <c r="B1161" s="13">
        <v>11700.233</v>
      </c>
      <c r="C1161" s="13">
        <v>11522.182000000001</v>
      </c>
    </row>
    <row r="1162" spans="1:3" x14ac:dyDescent="0.25">
      <c r="A1162" s="12">
        <v>43950</v>
      </c>
      <c r="B1162" s="13">
        <v>11239.695</v>
      </c>
      <c r="C1162" s="13">
        <v>11018.835999999999</v>
      </c>
    </row>
    <row r="1163" spans="1:3" x14ac:dyDescent="0.25">
      <c r="A1163" s="12">
        <v>43951</v>
      </c>
      <c r="B1163" s="13">
        <v>11155.828</v>
      </c>
      <c r="C1163" s="13">
        <v>10933.963</v>
      </c>
    </row>
    <row r="1164" spans="1:3" x14ac:dyDescent="0.25">
      <c r="A1164" s="12">
        <v>43952</v>
      </c>
      <c r="B1164" s="13">
        <v>11153.805</v>
      </c>
      <c r="C1164" s="13">
        <v>10986.835999999999</v>
      </c>
    </row>
    <row r="1165" spans="1:3" x14ac:dyDescent="0.25">
      <c r="A1165" s="12">
        <v>43953</v>
      </c>
      <c r="B1165" s="13">
        <v>12083.834000000001</v>
      </c>
      <c r="C1165" s="13">
        <v>11873.891</v>
      </c>
    </row>
    <row r="1166" spans="1:3" x14ac:dyDescent="0.25">
      <c r="A1166" s="12">
        <v>43954</v>
      </c>
      <c r="B1166" s="13">
        <v>13893.513999999999</v>
      </c>
      <c r="C1166" s="13">
        <v>13662.618</v>
      </c>
    </row>
    <row r="1167" spans="1:3" x14ac:dyDescent="0.25">
      <c r="A1167" s="12">
        <v>43955</v>
      </c>
      <c r="B1167" s="13">
        <v>14284.255999999999</v>
      </c>
      <c r="C1167" s="13">
        <v>14101.308999999999</v>
      </c>
    </row>
    <row r="1168" spans="1:3" x14ac:dyDescent="0.25">
      <c r="A1168" s="12">
        <v>43956</v>
      </c>
      <c r="B1168" s="13">
        <v>14845.145</v>
      </c>
      <c r="C1168" s="13">
        <v>14555.344999999999</v>
      </c>
    </row>
    <row r="1169" spans="1:3" x14ac:dyDescent="0.25">
      <c r="A1169" s="12">
        <v>43957</v>
      </c>
      <c r="B1169" s="13">
        <v>14765.791999999999</v>
      </c>
      <c r="C1169" s="13">
        <v>14122.835999999999</v>
      </c>
    </row>
    <row r="1170" spans="1:3" x14ac:dyDescent="0.25">
      <c r="A1170" s="12">
        <v>43958</v>
      </c>
      <c r="B1170" s="13">
        <v>14312.508</v>
      </c>
      <c r="C1170" s="13">
        <v>14038.835999999999</v>
      </c>
    </row>
    <row r="1171" spans="1:3" x14ac:dyDescent="0.25">
      <c r="A1171" s="12">
        <v>43959</v>
      </c>
      <c r="B1171" s="13">
        <v>13043.413</v>
      </c>
      <c r="C1171" s="13">
        <v>12995.853999999999</v>
      </c>
    </row>
    <row r="1172" spans="1:3" x14ac:dyDescent="0.25">
      <c r="A1172" s="12">
        <v>43960</v>
      </c>
      <c r="B1172" s="13">
        <v>12568.332</v>
      </c>
      <c r="C1172" s="13">
        <v>12442.326999999999</v>
      </c>
    </row>
    <row r="1173" spans="1:3" x14ac:dyDescent="0.25">
      <c r="A1173" s="12">
        <v>43961</v>
      </c>
      <c r="B1173" s="13">
        <v>13292.277</v>
      </c>
      <c r="C1173" s="13">
        <v>12691.563</v>
      </c>
    </row>
    <row r="1174" spans="1:3" x14ac:dyDescent="0.25">
      <c r="A1174" s="12">
        <v>43962</v>
      </c>
      <c r="B1174" s="13">
        <v>13689.795</v>
      </c>
      <c r="C1174" s="13">
        <v>13185.6</v>
      </c>
    </row>
    <row r="1175" spans="1:3" x14ac:dyDescent="0.25">
      <c r="A1175" s="12">
        <v>43963</v>
      </c>
      <c r="B1175" s="13">
        <v>13497.307000000001</v>
      </c>
      <c r="C1175" s="13">
        <v>13179.127</v>
      </c>
    </row>
    <row r="1176" spans="1:3" x14ac:dyDescent="0.25">
      <c r="A1176" s="12">
        <v>43964</v>
      </c>
      <c r="B1176" s="13">
        <v>12815.641</v>
      </c>
      <c r="C1176" s="13">
        <v>12465.018</v>
      </c>
    </row>
    <row r="1177" spans="1:3" x14ac:dyDescent="0.25">
      <c r="A1177" s="12">
        <v>43965</v>
      </c>
      <c r="B1177" s="13">
        <v>11845.866</v>
      </c>
      <c r="C1177" s="13">
        <v>11581.163</v>
      </c>
    </row>
    <row r="1178" spans="1:3" x14ac:dyDescent="0.25">
      <c r="A1178" s="12">
        <v>43966</v>
      </c>
      <c r="B1178" s="13">
        <v>12645.396000000001</v>
      </c>
      <c r="C1178" s="13">
        <v>12398.254000000001</v>
      </c>
    </row>
    <row r="1179" spans="1:3" x14ac:dyDescent="0.25">
      <c r="A1179" s="12">
        <v>43967</v>
      </c>
      <c r="B1179" s="13">
        <v>14732.893</v>
      </c>
      <c r="C1179" s="13">
        <v>15107.709000000001</v>
      </c>
    </row>
    <row r="1180" spans="1:3" x14ac:dyDescent="0.25">
      <c r="A1180" s="12">
        <v>43968</v>
      </c>
      <c r="B1180" s="13">
        <v>17308.019</v>
      </c>
      <c r="C1180" s="13">
        <v>17453.163</v>
      </c>
    </row>
    <row r="1181" spans="1:3" x14ac:dyDescent="0.25">
      <c r="A1181" s="12">
        <v>43969</v>
      </c>
      <c r="B1181" s="13">
        <v>18532.258999999998</v>
      </c>
      <c r="C1181" s="13">
        <v>19863.272000000001</v>
      </c>
    </row>
    <row r="1182" spans="1:3" x14ac:dyDescent="0.25">
      <c r="A1182" s="12">
        <v>43970</v>
      </c>
      <c r="B1182" s="13">
        <v>24948.876</v>
      </c>
      <c r="C1182" s="13">
        <v>25260.145</v>
      </c>
    </row>
    <row r="1183" spans="1:3" x14ac:dyDescent="0.25">
      <c r="A1183" s="12">
        <v>43971</v>
      </c>
      <c r="B1183" s="13">
        <v>23726.955000000002</v>
      </c>
      <c r="C1183" s="13">
        <v>21722.762999999999</v>
      </c>
    </row>
    <row r="1184" spans="1:3" x14ac:dyDescent="0.25">
      <c r="A1184" s="12">
        <v>43972</v>
      </c>
      <c r="B1184" s="13">
        <v>25182.455999999998</v>
      </c>
      <c r="C1184" s="13">
        <v>26687.054</v>
      </c>
    </row>
    <row r="1185" spans="1:3" x14ac:dyDescent="0.25">
      <c r="A1185" s="12">
        <v>43973</v>
      </c>
      <c r="B1185" s="13">
        <v>29150.806</v>
      </c>
      <c r="C1185" s="13">
        <v>30542.327000000001</v>
      </c>
    </row>
    <row r="1186" spans="1:3" x14ac:dyDescent="0.25">
      <c r="A1186" s="12">
        <v>43974</v>
      </c>
      <c r="B1186" s="13">
        <v>30754.718000000001</v>
      </c>
      <c r="C1186" s="13">
        <v>30795.272000000001</v>
      </c>
    </row>
    <row r="1187" spans="1:3" x14ac:dyDescent="0.25">
      <c r="A1187" s="12">
        <v>43975</v>
      </c>
      <c r="B1187" s="13">
        <v>30663.447</v>
      </c>
      <c r="C1187" s="13">
        <v>30853.963</v>
      </c>
    </row>
    <row r="1188" spans="1:3" x14ac:dyDescent="0.25">
      <c r="A1188" s="12">
        <v>43976</v>
      </c>
      <c r="B1188" s="13">
        <v>30819.881000000001</v>
      </c>
      <c r="C1188" s="13">
        <v>30342.472000000002</v>
      </c>
    </row>
    <row r="1189" spans="1:3" x14ac:dyDescent="0.25">
      <c r="A1189" s="12">
        <v>43977</v>
      </c>
      <c r="B1189" s="13">
        <v>30824.067999999999</v>
      </c>
      <c r="C1189" s="13">
        <v>30560.580999999998</v>
      </c>
    </row>
    <row r="1190" spans="1:3" x14ac:dyDescent="0.25">
      <c r="A1190" s="12">
        <v>43978</v>
      </c>
      <c r="B1190" s="13">
        <v>30622.956999999999</v>
      </c>
      <c r="C1190" s="13">
        <v>29382.909</v>
      </c>
    </row>
    <row r="1191" spans="1:3" x14ac:dyDescent="0.25">
      <c r="A1191" s="12">
        <v>43979</v>
      </c>
      <c r="B1191" s="13">
        <v>25680.601999999999</v>
      </c>
      <c r="C1191" s="13">
        <v>24350.762999999999</v>
      </c>
    </row>
    <row r="1192" spans="1:3" x14ac:dyDescent="0.25">
      <c r="A1192" s="12">
        <v>43980</v>
      </c>
      <c r="B1192" s="13">
        <v>21472.136999999999</v>
      </c>
      <c r="C1192" s="13">
        <v>21224.508999999998</v>
      </c>
    </row>
    <row r="1193" spans="1:3" x14ac:dyDescent="0.25">
      <c r="A1193" s="12">
        <v>43981</v>
      </c>
      <c r="B1193" s="13">
        <v>24951.236000000001</v>
      </c>
      <c r="C1193" s="13">
        <v>24434.109</v>
      </c>
    </row>
    <row r="1194" spans="1:3" x14ac:dyDescent="0.25">
      <c r="A1194" s="12">
        <v>43982</v>
      </c>
      <c r="B1194" s="13">
        <v>21742.03</v>
      </c>
      <c r="C1194" s="13">
        <v>21293.309000000001</v>
      </c>
    </row>
    <row r="1195" spans="1:3" x14ac:dyDescent="0.25">
      <c r="A1195" s="12">
        <v>43983</v>
      </c>
      <c r="B1195" s="13">
        <v>23347.315999999999</v>
      </c>
      <c r="C1195" s="13">
        <v>24218.036</v>
      </c>
    </row>
    <row r="1196" spans="1:3" x14ac:dyDescent="0.25">
      <c r="A1196" s="12">
        <v>43984</v>
      </c>
      <c r="B1196" s="13">
        <v>28402.28</v>
      </c>
      <c r="C1196" s="13">
        <v>28539.491000000002</v>
      </c>
    </row>
    <row r="1197" spans="1:3" x14ac:dyDescent="0.25">
      <c r="A1197" s="12">
        <v>43985</v>
      </c>
      <c r="B1197" s="13">
        <v>28845.561000000002</v>
      </c>
      <c r="C1197" s="13">
        <v>30101.526999999998</v>
      </c>
    </row>
    <row r="1198" spans="1:3" x14ac:dyDescent="0.25">
      <c r="A1198" s="12">
        <v>43986</v>
      </c>
      <c r="B1198" s="13">
        <v>31249.147000000001</v>
      </c>
      <c r="C1198" s="13">
        <v>31192</v>
      </c>
    </row>
    <row r="1199" spans="1:3" x14ac:dyDescent="0.25">
      <c r="A1199" s="12">
        <v>43987</v>
      </c>
      <c r="B1199" s="13">
        <v>31296.026999999998</v>
      </c>
      <c r="C1199" s="13">
        <v>31145.381000000001</v>
      </c>
    </row>
    <row r="1200" spans="1:3" x14ac:dyDescent="0.25">
      <c r="A1200" s="12">
        <v>43988</v>
      </c>
      <c r="B1200" s="13">
        <v>31291.202000000001</v>
      </c>
      <c r="C1200" s="13">
        <v>31204.072</v>
      </c>
    </row>
    <row r="1201" spans="1:3" x14ac:dyDescent="0.25">
      <c r="A1201" s="12">
        <v>43989</v>
      </c>
      <c r="B1201" s="13">
        <v>31287.964</v>
      </c>
      <c r="C1201" s="13">
        <v>31161.963</v>
      </c>
    </row>
    <row r="1202" spans="1:3" x14ac:dyDescent="0.25">
      <c r="A1202" s="12">
        <v>43990</v>
      </c>
      <c r="B1202" s="13">
        <v>31295.863000000001</v>
      </c>
      <c r="C1202" s="13">
        <v>30640.072</v>
      </c>
    </row>
    <row r="1203" spans="1:3" x14ac:dyDescent="0.25">
      <c r="A1203" s="12">
        <v>43991</v>
      </c>
      <c r="B1203" s="13">
        <v>30641.842000000001</v>
      </c>
      <c r="C1203" s="13">
        <v>30700.799999999999</v>
      </c>
    </row>
    <row r="1204" spans="1:3" x14ac:dyDescent="0.25">
      <c r="A1204" s="12">
        <v>43992</v>
      </c>
      <c r="B1204" s="13">
        <v>30627.358</v>
      </c>
      <c r="C1204" s="13">
        <v>30648.218000000001</v>
      </c>
    </row>
    <row r="1205" spans="1:3" x14ac:dyDescent="0.25">
      <c r="A1205" s="12">
        <v>43993</v>
      </c>
      <c r="B1205" s="13">
        <v>30640.955999999998</v>
      </c>
      <c r="C1205" s="13">
        <v>30675.054</v>
      </c>
    </row>
    <row r="1206" spans="1:3" x14ac:dyDescent="0.25">
      <c r="A1206" s="12">
        <v>43994</v>
      </c>
      <c r="B1206" s="13">
        <v>30666.108</v>
      </c>
      <c r="C1206" s="13">
        <v>30709.018</v>
      </c>
    </row>
    <row r="1207" spans="1:3" x14ac:dyDescent="0.25">
      <c r="A1207" s="12">
        <v>43995</v>
      </c>
      <c r="B1207" s="13">
        <v>30629.955000000002</v>
      </c>
      <c r="C1207" s="13">
        <v>30656.653999999999</v>
      </c>
    </row>
    <row r="1208" spans="1:3" x14ac:dyDescent="0.25">
      <c r="A1208" s="12">
        <v>43996</v>
      </c>
      <c r="B1208" s="13">
        <v>31187.097000000002</v>
      </c>
      <c r="C1208" s="13">
        <v>31238.181</v>
      </c>
    </row>
    <row r="1209" spans="1:3" x14ac:dyDescent="0.25">
      <c r="A1209" s="12">
        <v>43997</v>
      </c>
      <c r="B1209" s="13">
        <v>30581.565999999999</v>
      </c>
      <c r="C1209" s="13">
        <v>30672.653999999999</v>
      </c>
    </row>
    <row r="1210" spans="1:3" x14ac:dyDescent="0.25">
      <c r="A1210" s="12">
        <v>43998</v>
      </c>
      <c r="B1210" s="13">
        <v>31281.651999999998</v>
      </c>
      <c r="C1210" s="13">
        <v>31331.635999999999</v>
      </c>
    </row>
    <row r="1211" spans="1:3" x14ac:dyDescent="0.25">
      <c r="A1211" s="12">
        <v>43999</v>
      </c>
      <c r="B1211" s="13">
        <v>31092.637999999999</v>
      </c>
      <c r="C1211" s="13">
        <v>31321.163</v>
      </c>
    </row>
    <row r="1212" spans="1:3" x14ac:dyDescent="0.25">
      <c r="A1212" s="12">
        <v>44000</v>
      </c>
      <c r="B1212" s="13">
        <v>31289.173999999999</v>
      </c>
      <c r="C1212" s="13">
        <v>31290.327000000001</v>
      </c>
    </row>
    <row r="1213" spans="1:3" x14ac:dyDescent="0.25">
      <c r="A1213" s="12">
        <v>44001</v>
      </c>
      <c r="B1213" s="13">
        <v>31263.542000000001</v>
      </c>
      <c r="C1213" s="13">
        <v>31297.599999999999</v>
      </c>
    </row>
    <row r="1214" spans="1:3" x14ac:dyDescent="0.25">
      <c r="A1214" s="12">
        <v>44002</v>
      </c>
      <c r="B1214" s="13">
        <v>31279.253000000001</v>
      </c>
      <c r="C1214" s="13">
        <v>31258.327000000001</v>
      </c>
    </row>
    <row r="1215" spans="1:3" x14ac:dyDescent="0.25">
      <c r="A1215" s="12">
        <v>44003</v>
      </c>
      <c r="B1215" s="13">
        <v>30310.126</v>
      </c>
      <c r="C1215" s="13">
        <v>30430.909</v>
      </c>
    </row>
    <row r="1216" spans="1:3" x14ac:dyDescent="0.25">
      <c r="A1216" s="12">
        <v>44004</v>
      </c>
      <c r="B1216" s="13">
        <v>31295.699000000001</v>
      </c>
      <c r="C1216" s="13">
        <v>31362.762999999999</v>
      </c>
    </row>
    <row r="1217" spans="1:3" x14ac:dyDescent="0.25">
      <c r="A1217" s="12">
        <v>44005</v>
      </c>
      <c r="B1217" s="13">
        <v>31295.699000000001</v>
      </c>
      <c r="C1217" s="13">
        <v>31374.327000000001</v>
      </c>
    </row>
    <row r="1218" spans="1:3" x14ac:dyDescent="0.25">
      <c r="A1218" s="12">
        <v>44006</v>
      </c>
      <c r="B1218" s="13">
        <v>31295.623</v>
      </c>
      <c r="C1218" s="13">
        <v>31359.491000000002</v>
      </c>
    </row>
    <row r="1219" spans="1:3" x14ac:dyDescent="0.25">
      <c r="A1219" s="12">
        <v>44007</v>
      </c>
      <c r="B1219" s="13">
        <v>30644.368999999999</v>
      </c>
      <c r="C1219" s="13">
        <v>30289.599999999999</v>
      </c>
    </row>
    <row r="1220" spans="1:3" x14ac:dyDescent="0.25">
      <c r="A1220" s="12">
        <v>44008</v>
      </c>
      <c r="B1220" s="13">
        <v>30631.121999999999</v>
      </c>
      <c r="C1220" s="13">
        <v>30711.491000000002</v>
      </c>
    </row>
    <row r="1221" spans="1:3" x14ac:dyDescent="0.25">
      <c r="A1221" s="12">
        <v>44009</v>
      </c>
      <c r="B1221" s="13">
        <v>31280.959999999999</v>
      </c>
      <c r="C1221" s="13">
        <v>31355.345000000001</v>
      </c>
    </row>
    <row r="1222" spans="1:3" x14ac:dyDescent="0.25">
      <c r="A1222" s="12">
        <v>44010</v>
      </c>
      <c r="B1222" s="13">
        <v>31295.699000000001</v>
      </c>
      <c r="C1222" s="13">
        <v>31239.491000000002</v>
      </c>
    </row>
    <row r="1223" spans="1:3" x14ac:dyDescent="0.25">
      <c r="A1223" s="12">
        <v>44011</v>
      </c>
      <c r="B1223" s="13">
        <v>31290.059000000001</v>
      </c>
      <c r="C1223" s="13">
        <v>31274.909</v>
      </c>
    </row>
    <row r="1224" spans="1:3" x14ac:dyDescent="0.25">
      <c r="A1224" s="12">
        <v>44012</v>
      </c>
      <c r="B1224" s="13">
        <v>30753.346000000001</v>
      </c>
      <c r="C1224" s="13">
        <v>30829.744999999999</v>
      </c>
    </row>
    <row r="1225" spans="1:3" x14ac:dyDescent="0.25">
      <c r="A1225" s="12">
        <v>44013</v>
      </c>
      <c r="B1225" s="13">
        <v>31180.744999999999</v>
      </c>
      <c r="C1225" s="13">
        <v>31293.381000000001</v>
      </c>
    </row>
    <row r="1226" spans="1:3" x14ac:dyDescent="0.25">
      <c r="A1226" s="12">
        <v>44014</v>
      </c>
      <c r="B1226" s="13">
        <v>14371.091</v>
      </c>
      <c r="C1226" s="13">
        <v>14463.636</v>
      </c>
    </row>
    <row r="1227" spans="1:3" x14ac:dyDescent="0.25">
      <c r="A1227" s="12">
        <v>44015</v>
      </c>
      <c r="B1227" s="13">
        <v>31294.904999999999</v>
      </c>
      <c r="C1227" s="13">
        <v>31336.799999999999</v>
      </c>
    </row>
    <row r="1228" spans="1:3" x14ac:dyDescent="0.25">
      <c r="A1228" s="12">
        <v>44016</v>
      </c>
      <c r="B1228" s="13">
        <v>31123.645</v>
      </c>
      <c r="C1228" s="13">
        <v>31112.436000000002</v>
      </c>
    </row>
    <row r="1229" spans="1:3" x14ac:dyDescent="0.25">
      <c r="A1229" s="12">
        <v>44017</v>
      </c>
      <c r="B1229" s="13">
        <v>30746.142</v>
      </c>
      <c r="C1229" s="13">
        <v>30644.945</v>
      </c>
    </row>
    <row r="1230" spans="1:3" x14ac:dyDescent="0.25">
      <c r="A1230" s="12">
        <v>44018</v>
      </c>
      <c r="B1230" s="13">
        <v>30998.873</v>
      </c>
      <c r="C1230" s="13">
        <v>30685.817999999999</v>
      </c>
    </row>
    <row r="1231" spans="1:3" x14ac:dyDescent="0.25">
      <c r="A1231" s="12">
        <v>44019</v>
      </c>
      <c r="B1231" s="13">
        <v>31295.083999999999</v>
      </c>
      <c r="C1231" s="13">
        <v>31312.945</v>
      </c>
    </row>
    <row r="1232" spans="1:3" x14ac:dyDescent="0.25">
      <c r="A1232" s="12">
        <v>44020</v>
      </c>
      <c r="B1232" s="13">
        <v>31295.903999999999</v>
      </c>
      <c r="C1232" s="13">
        <v>31305.817999999999</v>
      </c>
    </row>
    <row r="1233" spans="1:3" x14ac:dyDescent="0.25">
      <c r="A1233" s="12">
        <v>44021</v>
      </c>
      <c r="B1233" s="13">
        <v>31295.903999999999</v>
      </c>
      <c r="C1233" s="13">
        <v>31332.436000000002</v>
      </c>
    </row>
    <row r="1234" spans="1:3" x14ac:dyDescent="0.25">
      <c r="A1234" s="12">
        <v>44022</v>
      </c>
      <c r="B1234" s="13">
        <v>26989.856</v>
      </c>
      <c r="C1234" s="13">
        <v>22208.508999999998</v>
      </c>
    </row>
    <row r="1235" spans="1:3" x14ac:dyDescent="0.25">
      <c r="A1235" s="12">
        <v>44023</v>
      </c>
      <c r="B1235" s="13">
        <v>22697.652999999998</v>
      </c>
      <c r="C1235" s="13">
        <v>14709.745000000001</v>
      </c>
    </row>
    <row r="1236" spans="1:3" x14ac:dyDescent="0.25">
      <c r="A1236" s="12">
        <v>44024</v>
      </c>
      <c r="B1236" s="13">
        <v>31295.903999999999</v>
      </c>
      <c r="C1236" s="13">
        <v>31085.963</v>
      </c>
    </row>
    <row r="1237" spans="1:3" x14ac:dyDescent="0.25">
      <c r="A1237" s="12">
        <v>44025</v>
      </c>
      <c r="B1237" s="13">
        <v>31295.863000000001</v>
      </c>
      <c r="C1237" s="13">
        <v>31370.544999999998</v>
      </c>
    </row>
    <row r="1238" spans="1:3" x14ac:dyDescent="0.25">
      <c r="A1238" s="12">
        <v>44026</v>
      </c>
      <c r="B1238" s="13">
        <v>31295.863000000001</v>
      </c>
      <c r="C1238" s="13">
        <v>31370.327000000001</v>
      </c>
    </row>
    <row r="1239" spans="1:3" x14ac:dyDescent="0.25">
      <c r="A1239" s="12">
        <v>44027</v>
      </c>
      <c r="B1239" s="13">
        <v>31295.863000000001</v>
      </c>
      <c r="C1239" s="13">
        <v>31334.036</v>
      </c>
    </row>
    <row r="1240" spans="1:3" x14ac:dyDescent="0.25">
      <c r="A1240" s="12">
        <v>44028</v>
      </c>
      <c r="B1240" s="13">
        <v>31295.86</v>
      </c>
      <c r="C1240" s="13">
        <v>29948.945</v>
      </c>
    </row>
    <row r="1241" spans="1:3" x14ac:dyDescent="0.25">
      <c r="A1241" s="12">
        <v>44029</v>
      </c>
      <c r="B1241" s="13">
        <v>31295.84</v>
      </c>
      <c r="C1241" s="13">
        <v>31311.708999999999</v>
      </c>
    </row>
    <row r="1242" spans="1:3" x14ac:dyDescent="0.25">
      <c r="A1242" s="12">
        <v>44030</v>
      </c>
      <c r="B1242" s="13">
        <v>31295.863000000001</v>
      </c>
      <c r="C1242" s="13">
        <v>31363.708999999999</v>
      </c>
    </row>
    <row r="1243" spans="1:3" x14ac:dyDescent="0.25">
      <c r="A1243" s="12">
        <v>44031</v>
      </c>
      <c r="B1243" s="13">
        <v>31272.741999999998</v>
      </c>
      <c r="C1243" s="13">
        <v>31292.363000000001</v>
      </c>
    </row>
    <row r="1244" spans="1:3" x14ac:dyDescent="0.25">
      <c r="A1244" s="12">
        <v>44032</v>
      </c>
      <c r="B1244" s="13">
        <v>25385.219000000001</v>
      </c>
      <c r="C1244" s="13">
        <v>21202.327000000001</v>
      </c>
    </row>
    <row r="1245" spans="1:3" x14ac:dyDescent="0.25">
      <c r="A1245" s="12">
        <v>44033</v>
      </c>
      <c r="B1245" s="13">
        <v>28310.778999999999</v>
      </c>
      <c r="C1245" s="13">
        <v>28381.963</v>
      </c>
    </row>
    <row r="1246" spans="1:3" x14ac:dyDescent="0.25">
      <c r="A1246" s="12">
        <v>44034</v>
      </c>
      <c r="B1246" s="13">
        <v>30427.504000000001</v>
      </c>
      <c r="C1246" s="13">
        <v>30416.653999999999</v>
      </c>
    </row>
    <row r="1247" spans="1:3" x14ac:dyDescent="0.25">
      <c r="A1247" s="12">
        <v>44035</v>
      </c>
      <c r="B1247" s="13">
        <v>31295.903999999999</v>
      </c>
      <c r="C1247" s="13">
        <v>31113.309000000001</v>
      </c>
    </row>
    <row r="1248" spans="1:3" x14ac:dyDescent="0.25">
      <c r="A1248" s="12">
        <v>44036</v>
      </c>
      <c r="B1248" s="13">
        <v>30118.242999999999</v>
      </c>
      <c r="C1248" s="13">
        <v>29998.690999999999</v>
      </c>
    </row>
    <row r="1249" spans="1:3" x14ac:dyDescent="0.25">
      <c r="A1249" s="12">
        <v>44037</v>
      </c>
      <c r="B1249" s="13">
        <v>30102.561000000002</v>
      </c>
      <c r="C1249" s="13">
        <v>30157.309000000001</v>
      </c>
    </row>
    <row r="1250" spans="1:3" x14ac:dyDescent="0.25">
      <c r="A1250" s="12">
        <v>44038</v>
      </c>
      <c r="B1250" s="13">
        <v>30038.456999999999</v>
      </c>
      <c r="C1250" s="13">
        <v>30119.200000000001</v>
      </c>
    </row>
    <row r="1251" spans="1:3" x14ac:dyDescent="0.25">
      <c r="A1251" s="12">
        <v>44039</v>
      </c>
      <c r="B1251" s="13">
        <v>29557.702000000001</v>
      </c>
      <c r="C1251" s="13">
        <v>29637.236000000001</v>
      </c>
    </row>
    <row r="1252" spans="1:3" x14ac:dyDescent="0.25">
      <c r="A1252" s="12">
        <v>44040</v>
      </c>
      <c r="B1252" s="13">
        <v>28338.387999999999</v>
      </c>
      <c r="C1252" s="13">
        <v>22897.018</v>
      </c>
    </row>
    <row r="1253" spans="1:3" x14ac:dyDescent="0.25">
      <c r="A1253" s="12">
        <v>44041</v>
      </c>
      <c r="B1253" s="13">
        <v>29593.955999999998</v>
      </c>
      <c r="C1253" s="13">
        <v>29534.181</v>
      </c>
    </row>
    <row r="1254" spans="1:3" x14ac:dyDescent="0.25">
      <c r="A1254" s="12">
        <v>44042</v>
      </c>
      <c r="B1254" s="13">
        <v>29500.089</v>
      </c>
      <c r="C1254" s="13">
        <v>29436.072</v>
      </c>
    </row>
    <row r="1255" spans="1:3" x14ac:dyDescent="0.25">
      <c r="A1255" s="12">
        <v>44043</v>
      </c>
      <c r="B1255" s="13">
        <v>29085.133999999998</v>
      </c>
      <c r="C1255" s="13">
        <v>29407.127</v>
      </c>
    </row>
    <row r="1256" spans="1:3" x14ac:dyDescent="0.25">
      <c r="A1256" s="12">
        <v>44044</v>
      </c>
      <c r="B1256" s="13">
        <v>26323.67</v>
      </c>
      <c r="C1256" s="13">
        <v>26428.363000000001</v>
      </c>
    </row>
    <row r="1257" spans="1:3" x14ac:dyDescent="0.25">
      <c r="A1257" s="12">
        <v>44045</v>
      </c>
      <c r="B1257" s="13">
        <v>30269.525000000001</v>
      </c>
      <c r="C1257" s="13">
        <v>30333.963</v>
      </c>
    </row>
    <row r="1258" spans="1:3" x14ac:dyDescent="0.25">
      <c r="A1258" s="12">
        <v>44046</v>
      </c>
      <c r="B1258" s="13">
        <v>29763.832999999999</v>
      </c>
      <c r="C1258" s="13">
        <v>25839.418000000001</v>
      </c>
    </row>
    <row r="1259" spans="1:3" x14ac:dyDescent="0.25">
      <c r="A1259" s="12">
        <v>44047</v>
      </c>
      <c r="B1259" s="13">
        <v>30252.418000000001</v>
      </c>
      <c r="C1259" s="13">
        <v>30295.562999999998</v>
      </c>
    </row>
    <row r="1260" spans="1:3" x14ac:dyDescent="0.25">
      <c r="A1260" s="12">
        <v>44048</v>
      </c>
      <c r="B1260" s="13">
        <v>29602.473999999998</v>
      </c>
      <c r="C1260" s="13">
        <v>29644.726999999999</v>
      </c>
    </row>
    <row r="1261" spans="1:3" x14ac:dyDescent="0.25">
      <c r="A1261" s="12">
        <v>44049</v>
      </c>
      <c r="B1261" s="13">
        <v>29478.146000000001</v>
      </c>
      <c r="C1261" s="13">
        <v>29134.835999999999</v>
      </c>
    </row>
    <row r="1262" spans="1:3" x14ac:dyDescent="0.25">
      <c r="A1262" s="12">
        <v>44050</v>
      </c>
      <c r="B1262" s="13">
        <v>29617.011999999999</v>
      </c>
      <c r="C1262" s="13">
        <v>29705.454000000002</v>
      </c>
    </row>
    <row r="1263" spans="1:3" x14ac:dyDescent="0.25">
      <c r="A1263" s="12">
        <v>44051</v>
      </c>
      <c r="B1263" s="13">
        <v>29617.217000000001</v>
      </c>
      <c r="C1263" s="13">
        <v>29708.436000000002</v>
      </c>
    </row>
    <row r="1264" spans="1:3" x14ac:dyDescent="0.25">
      <c r="A1264" s="12">
        <v>44052</v>
      </c>
      <c r="B1264" s="13">
        <v>30326.188999999998</v>
      </c>
      <c r="C1264" s="13">
        <v>30230.036</v>
      </c>
    </row>
    <row r="1265" spans="1:3" x14ac:dyDescent="0.25">
      <c r="A1265" s="12">
        <v>44053</v>
      </c>
      <c r="B1265" s="13">
        <v>29573.580999999998</v>
      </c>
      <c r="C1265" s="13">
        <v>29608.799999999999</v>
      </c>
    </row>
    <row r="1266" spans="1:3" x14ac:dyDescent="0.25">
      <c r="A1266" s="12">
        <v>44054</v>
      </c>
      <c r="B1266" s="13">
        <v>29541.644</v>
      </c>
      <c r="C1266" s="13">
        <v>29616.291000000001</v>
      </c>
    </row>
    <row r="1267" spans="1:3" x14ac:dyDescent="0.25">
      <c r="A1267" s="12">
        <v>44055</v>
      </c>
      <c r="B1267" s="13">
        <v>29362.383000000002</v>
      </c>
      <c r="C1267" s="13">
        <v>29488.799999999999</v>
      </c>
    </row>
    <row r="1268" spans="1:3" x14ac:dyDescent="0.25">
      <c r="A1268" s="12">
        <v>44056</v>
      </c>
      <c r="B1268" s="13">
        <v>29342.097000000002</v>
      </c>
      <c r="C1268" s="13">
        <v>29390.617999999999</v>
      </c>
    </row>
    <row r="1269" spans="1:3" x14ac:dyDescent="0.25">
      <c r="A1269" s="12">
        <v>44057</v>
      </c>
      <c r="B1269" s="13">
        <v>29309.652999999998</v>
      </c>
      <c r="C1269" s="13">
        <v>29428.945</v>
      </c>
    </row>
    <row r="1270" spans="1:3" x14ac:dyDescent="0.25">
      <c r="A1270" s="12">
        <v>44058</v>
      </c>
      <c r="B1270" s="13">
        <v>26704.026999999998</v>
      </c>
      <c r="C1270" s="13">
        <v>27178.909</v>
      </c>
    </row>
    <row r="1271" spans="1:3" x14ac:dyDescent="0.25">
      <c r="A1271" s="12">
        <v>44059</v>
      </c>
      <c r="B1271" s="13">
        <v>28680.657999999999</v>
      </c>
      <c r="C1271" s="13">
        <v>28761.744999999999</v>
      </c>
    </row>
    <row r="1272" spans="1:3" x14ac:dyDescent="0.25">
      <c r="A1272" s="12">
        <v>44060</v>
      </c>
      <c r="B1272" s="13">
        <v>28903.654999999999</v>
      </c>
      <c r="C1272" s="13">
        <v>28937.236000000001</v>
      </c>
    </row>
    <row r="1273" spans="1:3" x14ac:dyDescent="0.25">
      <c r="A1273" s="12">
        <v>44061</v>
      </c>
      <c r="B1273" s="13">
        <v>28219.916000000001</v>
      </c>
      <c r="C1273" s="13">
        <v>28299.635999999999</v>
      </c>
    </row>
    <row r="1274" spans="1:3" x14ac:dyDescent="0.25">
      <c r="A1274" s="12">
        <v>44062</v>
      </c>
      <c r="B1274" s="13">
        <v>28172.857</v>
      </c>
      <c r="C1274" s="13">
        <v>28270.181</v>
      </c>
    </row>
    <row r="1275" spans="1:3" x14ac:dyDescent="0.25">
      <c r="A1275" s="12">
        <v>44063</v>
      </c>
      <c r="B1275" s="13">
        <v>28141.469000000001</v>
      </c>
      <c r="C1275" s="13">
        <v>28344.218000000001</v>
      </c>
    </row>
    <row r="1276" spans="1:3" x14ac:dyDescent="0.25">
      <c r="A1276" s="12">
        <v>44064</v>
      </c>
      <c r="B1276" s="13">
        <v>28150.365000000002</v>
      </c>
      <c r="C1276" s="13">
        <v>28308.363000000001</v>
      </c>
    </row>
    <row r="1277" spans="1:3" x14ac:dyDescent="0.25">
      <c r="A1277" s="12">
        <v>44065</v>
      </c>
      <c r="B1277" s="13">
        <v>28917.107</v>
      </c>
      <c r="C1277" s="13">
        <v>28903.418000000001</v>
      </c>
    </row>
    <row r="1278" spans="1:3" x14ac:dyDescent="0.25">
      <c r="A1278" s="12">
        <v>44066</v>
      </c>
      <c r="B1278" s="13">
        <v>28776.81</v>
      </c>
      <c r="C1278" s="13">
        <v>28802.762999999999</v>
      </c>
    </row>
    <row r="1279" spans="1:3" x14ac:dyDescent="0.25">
      <c r="A1279" s="12">
        <v>44067</v>
      </c>
      <c r="B1279" s="13">
        <v>25649.807000000001</v>
      </c>
      <c r="C1279" s="13">
        <v>25758.327000000001</v>
      </c>
    </row>
    <row r="1280" spans="1:3" x14ac:dyDescent="0.25">
      <c r="A1280" s="12">
        <v>44068</v>
      </c>
      <c r="B1280" s="13">
        <v>29201.239000000001</v>
      </c>
      <c r="C1280" s="13">
        <v>29316.218000000001</v>
      </c>
    </row>
    <row r="1281" spans="1:3" x14ac:dyDescent="0.25">
      <c r="A1281" s="12">
        <v>44069</v>
      </c>
      <c r="B1281" s="13">
        <v>29302.117999999999</v>
      </c>
      <c r="C1281" s="13">
        <v>29791.345000000001</v>
      </c>
    </row>
    <row r="1282" spans="1:3" x14ac:dyDescent="0.25">
      <c r="A1282" s="12">
        <v>44070</v>
      </c>
      <c r="B1282" s="13">
        <v>29877.508000000002</v>
      </c>
      <c r="C1282" s="13">
        <v>29905.309000000001</v>
      </c>
    </row>
    <row r="1283" spans="1:3" x14ac:dyDescent="0.25">
      <c r="A1283" s="12">
        <v>44071</v>
      </c>
      <c r="B1283" s="13">
        <v>29875.134999999998</v>
      </c>
      <c r="C1283" s="13">
        <v>29937.817999999999</v>
      </c>
    </row>
    <row r="1284" spans="1:3" x14ac:dyDescent="0.25">
      <c r="A1284" s="12">
        <v>44072</v>
      </c>
      <c r="B1284" s="13">
        <v>29877.435000000001</v>
      </c>
      <c r="C1284" s="13">
        <v>29948</v>
      </c>
    </row>
    <row r="1285" spans="1:3" x14ac:dyDescent="0.25">
      <c r="A1285" s="12">
        <v>44073</v>
      </c>
      <c r="B1285" s="13">
        <v>29826.329000000002</v>
      </c>
      <c r="C1285" s="13">
        <v>29687.272000000001</v>
      </c>
    </row>
    <row r="1286" spans="1:3" x14ac:dyDescent="0.25">
      <c r="A1286" s="12">
        <v>44074</v>
      </c>
      <c r="B1286" s="13">
        <v>29184.905999999999</v>
      </c>
      <c r="C1286" s="13">
        <v>29240.145</v>
      </c>
    </row>
    <row r="1287" spans="1:3" x14ac:dyDescent="0.25">
      <c r="A1287" s="12">
        <v>44075</v>
      </c>
      <c r="B1287" s="13">
        <v>29369.895</v>
      </c>
      <c r="C1287" s="13">
        <v>29452.653999999999</v>
      </c>
    </row>
    <row r="1288" spans="1:3" x14ac:dyDescent="0.25">
      <c r="A1288" s="12">
        <v>44076</v>
      </c>
      <c r="B1288" s="13">
        <v>29373.424999999999</v>
      </c>
      <c r="C1288" s="13">
        <v>29452.945</v>
      </c>
    </row>
    <row r="1289" spans="1:3" x14ac:dyDescent="0.25">
      <c r="A1289" s="12">
        <v>44077</v>
      </c>
      <c r="B1289" s="13">
        <v>29334.249</v>
      </c>
      <c r="C1289" s="13">
        <v>29395.127</v>
      </c>
    </row>
    <row r="1290" spans="1:3" x14ac:dyDescent="0.25">
      <c r="A1290" s="12">
        <v>44078</v>
      </c>
      <c r="B1290" s="13">
        <v>29546.013999999999</v>
      </c>
      <c r="C1290" s="13">
        <v>29572.799999999999</v>
      </c>
    </row>
    <row r="1291" spans="1:3" x14ac:dyDescent="0.25">
      <c r="A1291" s="12">
        <v>44079</v>
      </c>
      <c r="B1291" s="13">
        <v>29549.152999999998</v>
      </c>
      <c r="C1291" s="13">
        <v>29463.272000000001</v>
      </c>
    </row>
    <row r="1292" spans="1:3" x14ac:dyDescent="0.25">
      <c r="A1292" s="12">
        <v>44080</v>
      </c>
      <c r="B1292" s="13">
        <v>29865.653999999999</v>
      </c>
      <c r="C1292" s="13">
        <v>29858.327000000001</v>
      </c>
    </row>
    <row r="1293" spans="1:3" x14ac:dyDescent="0.25">
      <c r="A1293" s="12">
        <v>44081</v>
      </c>
      <c r="B1293" s="13">
        <v>29877.824000000001</v>
      </c>
      <c r="C1293" s="13">
        <v>29929.817999999999</v>
      </c>
    </row>
    <row r="1294" spans="1:3" x14ac:dyDescent="0.25">
      <c r="A1294" s="12">
        <v>44082</v>
      </c>
      <c r="B1294" s="13">
        <v>29873.011999999999</v>
      </c>
      <c r="C1294" s="13">
        <v>29952.072</v>
      </c>
    </row>
    <row r="1295" spans="1:3" x14ac:dyDescent="0.25">
      <c r="A1295" s="12">
        <v>44083</v>
      </c>
      <c r="B1295" s="13">
        <v>29877.824000000001</v>
      </c>
      <c r="C1295" s="13">
        <v>29930.909</v>
      </c>
    </row>
    <row r="1296" spans="1:3" x14ac:dyDescent="0.25">
      <c r="A1296" s="12">
        <v>44084</v>
      </c>
      <c r="B1296" s="13">
        <v>29877.821</v>
      </c>
      <c r="C1296" s="13">
        <v>29882.327000000001</v>
      </c>
    </row>
    <row r="1297" spans="1:3" x14ac:dyDescent="0.25">
      <c r="A1297" s="12">
        <v>44085</v>
      </c>
      <c r="B1297" s="13">
        <v>29865.866999999998</v>
      </c>
      <c r="C1297" s="13">
        <v>29907.927</v>
      </c>
    </row>
    <row r="1298" spans="1:3" x14ac:dyDescent="0.25">
      <c r="A1298" s="12">
        <v>44086</v>
      </c>
      <c r="B1298" s="13">
        <v>29355.206999999999</v>
      </c>
      <c r="C1298" s="13">
        <v>29398.036</v>
      </c>
    </row>
    <row r="1299" spans="1:3" x14ac:dyDescent="0.25">
      <c r="A1299" s="12">
        <v>44087</v>
      </c>
      <c r="B1299" s="13">
        <v>6518.3490000000002</v>
      </c>
      <c r="C1299" s="13">
        <v>5963.4179999999997</v>
      </c>
    </row>
    <row r="1300" spans="1:3" x14ac:dyDescent="0.25">
      <c r="A1300" s="12">
        <v>44088</v>
      </c>
      <c r="B1300" s="13">
        <v>25096.981</v>
      </c>
      <c r="C1300" s="13">
        <v>25184.363000000001</v>
      </c>
    </row>
    <row r="1301" spans="1:3" x14ac:dyDescent="0.25">
      <c r="A1301" s="12">
        <v>44089</v>
      </c>
      <c r="B1301" s="13">
        <v>25119.486000000001</v>
      </c>
      <c r="C1301" s="13">
        <v>25151.345000000001</v>
      </c>
    </row>
    <row r="1302" spans="1:3" x14ac:dyDescent="0.25">
      <c r="A1302" s="12">
        <v>44090</v>
      </c>
      <c r="B1302" s="13">
        <v>23262.464</v>
      </c>
      <c r="C1302" s="13">
        <v>23322.036</v>
      </c>
    </row>
    <row r="1303" spans="1:3" x14ac:dyDescent="0.25">
      <c r="A1303" s="12">
        <v>44091</v>
      </c>
      <c r="B1303" s="13">
        <v>25132.574000000001</v>
      </c>
      <c r="C1303" s="13">
        <v>25141.963</v>
      </c>
    </row>
    <row r="1304" spans="1:3" x14ac:dyDescent="0.25">
      <c r="A1304" s="12">
        <v>44092</v>
      </c>
      <c r="B1304" s="13">
        <v>25115.499</v>
      </c>
      <c r="C1304" s="13">
        <v>25167.200000000001</v>
      </c>
    </row>
    <row r="1305" spans="1:3" x14ac:dyDescent="0.25">
      <c r="A1305" s="12">
        <v>44093</v>
      </c>
      <c r="B1305" s="13">
        <v>25073.113000000001</v>
      </c>
      <c r="C1305" s="13">
        <v>25201.309000000001</v>
      </c>
    </row>
    <row r="1306" spans="1:3" x14ac:dyDescent="0.25">
      <c r="A1306" s="12">
        <v>44094</v>
      </c>
      <c r="B1306" s="13">
        <v>25094.235000000001</v>
      </c>
      <c r="C1306" s="13">
        <v>24816.436000000002</v>
      </c>
    </row>
    <row r="1307" spans="1:3" x14ac:dyDescent="0.25">
      <c r="A1307" s="12">
        <v>44095</v>
      </c>
      <c r="B1307" s="13">
        <v>25041.780999999999</v>
      </c>
      <c r="C1307" s="13">
        <v>25157.744999999999</v>
      </c>
    </row>
    <row r="1308" spans="1:3" x14ac:dyDescent="0.25">
      <c r="A1308" s="12">
        <v>44096</v>
      </c>
      <c r="B1308" s="13">
        <v>25017.133000000002</v>
      </c>
      <c r="C1308" s="13">
        <v>25145.963</v>
      </c>
    </row>
    <row r="1309" spans="1:3" x14ac:dyDescent="0.25">
      <c r="A1309" s="12">
        <v>44097</v>
      </c>
      <c r="B1309" s="13">
        <v>25133.133000000002</v>
      </c>
      <c r="C1309" s="13">
        <v>25170.400000000001</v>
      </c>
    </row>
    <row r="1310" spans="1:3" x14ac:dyDescent="0.25">
      <c r="A1310" s="12">
        <v>44098</v>
      </c>
      <c r="B1310" s="13">
        <v>25132.738000000001</v>
      </c>
      <c r="C1310" s="13">
        <v>25208.653999999999</v>
      </c>
    </row>
    <row r="1311" spans="1:3" x14ac:dyDescent="0.25">
      <c r="A1311" s="12">
        <v>44099</v>
      </c>
      <c r="B1311" s="13">
        <v>25134.518</v>
      </c>
      <c r="C1311" s="13">
        <v>25338.835999999999</v>
      </c>
    </row>
    <row r="1312" spans="1:3" x14ac:dyDescent="0.25">
      <c r="A1312" s="12">
        <v>44100</v>
      </c>
      <c r="B1312" s="13">
        <v>28611.907999999999</v>
      </c>
      <c r="C1312" s="13">
        <v>28829.526999999998</v>
      </c>
    </row>
    <row r="1313" spans="1:3" x14ac:dyDescent="0.25">
      <c r="A1313" s="12">
        <v>44101</v>
      </c>
      <c r="B1313" s="13">
        <v>28596.255000000001</v>
      </c>
      <c r="C1313" s="13">
        <v>28943.200000000001</v>
      </c>
    </row>
    <row r="1314" spans="1:3" x14ac:dyDescent="0.25">
      <c r="A1314" s="12">
        <v>44102</v>
      </c>
      <c r="B1314" s="13">
        <v>29239.616999999998</v>
      </c>
      <c r="C1314" s="13">
        <v>29280.145</v>
      </c>
    </row>
    <row r="1315" spans="1:3" x14ac:dyDescent="0.25">
      <c r="A1315" s="12">
        <v>44103</v>
      </c>
      <c r="B1315" s="13">
        <v>27221.166000000001</v>
      </c>
      <c r="C1315" s="13">
        <v>27084</v>
      </c>
    </row>
    <row r="1316" spans="1:3" x14ac:dyDescent="0.25">
      <c r="A1316" s="12">
        <v>44104</v>
      </c>
      <c r="B1316" s="13">
        <v>26159.753000000001</v>
      </c>
      <c r="C1316" s="13">
        <v>25699.562999999998</v>
      </c>
    </row>
    <row r="1317" spans="1:3" x14ac:dyDescent="0.25">
      <c r="A1317" s="12">
        <v>44105</v>
      </c>
      <c r="B1317" s="13">
        <v>26075.085999999999</v>
      </c>
      <c r="C1317" s="13">
        <v>25535.562999999998</v>
      </c>
    </row>
    <row r="1318" spans="1:3" x14ac:dyDescent="0.25">
      <c r="A1318" s="12">
        <v>44106</v>
      </c>
      <c r="B1318" s="13">
        <v>27642.862000000001</v>
      </c>
      <c r="C1318" s="13">
        <v>27817.891</v>
      </c>
    </row>
    <row r="1319" spans="1:3" x14ac:dyDescent="0.25">
      <c r="A1319" s="12">
        <v>44107</v>
      </c>
      <c r="B1319" s="13">
        <v>28391.617999999999</v>
      </c>
      <c r="C1319" s="13">
        <v>28179.853999999999</v>
      </c>
    </row>
    <row r="1320" spans="1:3" x14ac:dyDescent="0.25">
      <c r="A1320" s="12">
        <v>44108</v>
      </c>
      <c r="B1320" s="13">
        <v>26511.344000000001</v>
      </c>
      <c r="C1320" s="13">
        <v>26040</v>
      </c>
    </row>
    <row r="1321" spans="1:3" x14ac:dyDescent="0.25">
      <c r="A1321" s="12">
        <v>44109</v>
      </c>
      <c r="B1321" s="13">
        <v>28071.35</v>
      </c>
      <c r="C1321" s="13">
        <v>28848.580999999998</v>
      </c>
    </row>
    <row r="1322" spans="1:3" x14ac:dyDescent="0.25">
      <c r="A1322" s="12">
        <v>44110</v>
      </c>
      <c r="B1322" s="13">
        <v>30323.42</v>
      </c>
      <c r="C1322" s="13">
        <v>30357.599999999999</v>
      </c>
    </row>
    <row r="1323" spans="1:3" x14ac:dyDescent="0.25">
      <c r="A1323" s="12">
        <v>44111</v>
      </c>
      <c r="B1323" s="13">
        <v>29858.052</v>
      </c>
      <c r="C1323" s="13">
        <v>29745.744999999999</v>
      </c>
    </row>
    <row r="1324" spans="1:3" x14ac:dyDescent="0.25">
      <c r="A1324" s="12">
        <v>44112</v>
      </c>
      <c r="B1324" s="13">
        <v>26753.998</v>
      </c>
      <c r="C1324" s="13">
        <v>26414.109</v>
      </c>
    </row>
    <row r="1325" spans="1:3" x14ac:dyDescent="0.25">
      <c r="A1325" s="12">
        <v>44113</v>
      </c>
      <c r="B1325" s="13">
        <v>25330.679</v>
      </c>
      <c r="C1325" s="13">
        <v>25063.562999999998</v>
      </c>
    </row>
    <row r="1326" spans="1:3" x14ac:dyDescent="0.25">
      <c r="A1326" s="12">
        <v>44114</v>
      </c>
      <c r="B1326" s="13">
        <v>24070.95</v>
      </c>
      <c r="C1326" s="13">
        <v>23808.580999999998</v>
      </c>
    </row>
    <row r="1327" spans="1:3" x14ac:dyDescent="0.25">
      <c r="A1327" s="12">
        <v>44115</v>
      </c>
      <c r="B1327" s="13">
        <v>23161.411</v>
      </c>
      <c r="C1327" s="13">
        <v>22464.145</v>
      </c>
    </row>
    <row r="1328" spans="1:3" x14ac:dyDescent="0.25">
      <c r="A1328" s="12">
        <v>44116</v>
      </c>
      <c r="B1328" s="13">
        <v>22144.219000000001</v>
      </c>
      <c r="C1328" s="13">
        <v>21579.418000000001</v>
      </c>
    </row>
    <row r="1329" spans="1:3" x14ac:dyDescent="0.25">
      <c r="A1329" s="12">
        <v>44117</v>
      </c>
      <c r="B1329" s="13">
        <v>22852.811000000002</v>
      </c>
      <c r="C1329" s="13">
        <v>22338.472000000002</v>
      </c>
    </row>
    <row r="1330" spans="1:3" x14ac:dyDescent="0.25">
      <c r="A1330" s="12">
        <v>44118</v>
      </c>
      <c r="B1330" s="13">
        <v>21629.706999999999</v>
      </c>
      <c r="C1330" s="13">
        <v>21062.327000000001</v>
      </c>
    </row>
    <row r="1331" spans="1:3" x14ac:dyDescent="0.25">
      <c r="A1331" s="12">
        <v>44119</v>
      </c>
      <c r="B1331" s="13">
        <v>19879.918000000001</v>
      </c>
      <c r="C1331" s="13">
        <v>19412.945</v>
      </c>
    </row>
    <row r="1332" spans="1:3" x14ac:dyDescent="0.25">
      <c r="A1332" s="12">
        <v>44120</v>
      </c>
      <c r="B1332" s="13">
        <v>20117.815999999999</v>
      </c>
      <c r="C1332" s="13">
        <v>19991.708999999999</v>
      </c>
    </row>
    <row r="1333" spans="1:3" x14ac:dyDescent="0.25">
      <c r="A1333" s="12">
        <v>44121</v>
      </c>
      <c r="B1333" s="13">
        <v>19845.415000000001</v>
      </c>
      <c r="C1333" s="13">
        <v>19650.109</v>
      </c>
    </row>
    <row r="1334" spans="1:3" x14ac:dyDescent="0.25">
      <c r="A1334" s="12">
        <v>44122</v>
      </c>
      <c r="B1334" s="13">
        <v>19175.977999999999</v>
      </c>
      <c r="C1334" s="13">
        <v>18969.309000000001</v>
      </c>
    </row>
    <row r="1335" spans="1:3" x14ac:dyDescent="0.25">
      <c r="A1335" s="12">
        <v>44123</v>
      </c>
      <c r="B1335" s="13">
        <v>18892.282999999999</v>
      </c>
      <c r="C1335" s="13">
        <v>18739.2</v>
      </c>
    </row>
    <row r="1336" spans="1:3" x14ac:dyDescent="0.25">
      <c r="A1336" s="12">
        <v>44124</v>
      </c>
      <c r="B1336" s="13">
        <v>17958.823</v>
      </c>
      <c r="C1336" s="13">
        <v>17771.635999999999</v>
      </c>
    </row>
    <row r="1337" spans="1:3" x14ac:dyDescent="0.25">
      <c r="A1337" s="12">
        <v>44125</v>
      </c>
      <c r="B1337" s="13">
        <v>17536.736000000001</v>
      </c>
      <c r="C1337" s="13">
        <v>17263.272000000001</v>
      </c>
    </row>
    <row r="1338" spans="1:3" x14ac:dyDescent="0.25">
      <c r="A1338" s="12">
        <v>44126</v>
      </c>
      <c r="B1338" s="13">
        <v>16309.349</v>
      </c>
      <c r="C1338" s="13">
        <v>16020.945</v>
      </c>
    </row>
    <row r="1339" spans="1:3" x14ac:dyDescent="0.25">
      <c r="A1339" s="12">
        <v>44127</v>
      </c>
      <c r="B1339" s="13">
        <v>15531.566000000001</v>
      </c>
      <c r="C1339" s="13">
        <v>15342.4</v>
      </c>
    </row>
    <row r="1340" spans="1:3" x14ac:dyDescent="0.25">
      <c r="A1340" s="12">
        <v>44128</v>
      </c>
      <c r="B1340" s="13">
        <v>15026.753000000001</v>
      </c>
      <c r="C1340" s="13">
        <v>14857.454</v>
      </c>
    </row>
    <row r="1341" spans="1:3" x14ac:dyDescent="0.25">
      <c r="A1341" s="12">
        <v>44129</v>
      </c>
      <c r="B1341" s="13">
        <v>14926.616</v>
      </c>
      <c r="C1341" s="13">
        <v>14686.618</v>
      </c>
    </row>
    <row r="1342" spans="1:3" x14ac:dyDescent="0.25">
      <c r="A1342" s="12">
        <v>44130</v>
      </c>
      <c r="B1342" s="13">
        <v>15826.888999999999</v>
      </c>
      <c r="C1342" s="13">
        <v>15611.127</v>
      </c>
    </row>
    <row r="1343" spans="1:3" x14ac:dyDescent="0.25">
      <c r="A1343" s="12">
        <v>44131</v>
      </c>
      <c r="B1343" s="13">
        <v>16951.685000000001</v>
      </c>
      <c r="C1343" s="13">
        <v>16661.163</v>
      </c>
    </row>
    <row r="1344" spans="1:3" x14ac:dyDescent="0.25">
      <c r="A1344" s="12">
        <v>44132</v>
      </c>
      <c r="B1344" s="13">
        <v>14368.898999999999</v>
      </c>
      <c r="C1344" s="13">
        <v>14035.709000000001</v>
      </c>
    </row>
    <row r="1345" spans="1:3" x14ac:dyDescent="0.25">
      <c r="A1345" s="12">
        <v>44133</v>
      </c>
      <c r="B1345" s="13">
        <v>12457.798000000001</v>
      </c>
      <c r="C1345" s="13">
        <v>12428</v>
      </c>
    </row>
    <row r="1346" spans="1:3" x14ac:dyDescent="0.25">
      <c r="A1346" s="12">
        <v>44134</v>
      </c>
      <c r="B1346" s="13">
        <v>12364.449000000001</v>
      </c>
      <c r="C1346" s="13">
        <v>12244.945</v>
      </c>
    </row>
    <row r="1347" spans="1:3" x14ac:dyDescent="0.25">
      <c r="A1347" s="12">
        <v>44135</v>
      </c>
      <c r="B1347" s="13">
        <v>12265.867</v>
      </c>
      <c r="C1347" s="13">
        <v>12121.673000000001</v>
      </c>
    </row>
    <row r="1348" spans="1:3" x14ac:dyDescent="0.25">
      <c r="A1348" s="12">
        <v>44136</v>
      </c>
      <c r="B1348" s="13">
        <v>12129.379000000001</v>
      </c>
      <c r="C1348" s="13">
        <v>11992.290999999999</v>
      </c>
    </row>
    <row r="1349" spans="1:3" x14ac:dyDescent="0.25">
      <c r="A1349" s="12">
        <v>44137</v>
      </c>
      <c r="B1349" s="13">
        <v>11959.5</v>
      </c>
      <c r="C1349" s="13">
        <v>11802.109</v>
      </c>
    </row>
    <row r="1350" spans="1:3" x14ac:dyDescent="0.25">
      <c r="A1350" s="12">
        <v>44138</v>
      </c>
      <c r="B1350" s="13">
        <v>11805</v>
      </c>
      <c r="C1350" s="13">
        <v>11577.673000000001</v>
      </c>
    </row>
    <row r="1351" spans="1:3" x14ac:dyDescent="0.25">
      <c r="A1351" s="12">
        <v>44139</v>
      </c>
      <c r="B1351" s="13">
        <v>13251.948</v>
      </c>
      <c r="C1351" s="13">
        <v>13184.218000000001</v>
      </c>
    </row>
    <row r="1352" spans="1:3" x14ac:dyDescent="0.25">
      <c r="A1352" s="12">
        <v>44140</v>
      </c>
      <c r="B1352" s="13">
        <v>13452.25</v>
      </c>
      <c r="C1352" s="13">
        <v>13257.308999999999</v>
      </c>
    </row>
    <row r="1353" spans="1:3" x14ac:dyDescent="0.25">
      <c r="A1353" s="12">
        <v>44141</v>
      </c>
      <c r="B1353" s="13">
        <v>11986.34</v>
      </c>
      <c r="C1353" s="13">
        <v>11728.145</v>
      </c>
    </row>
    <row r="1354" spans="1:3" x14ac:dyDescent="0.25">
      <c r="A1354" s="12">
        <v>44142</v>
      </c>
      <c r="B1354" s="13">
        <v>11093.048000000001</v>
      </c>
      <c r="C1354" s="13">
        <v>10861.673000000001</v>
      </c>
    </row>
    <row r="1355" spans="1:3" x14ac:dyDescent="0.25">
      <c r="A1355" s="12">
        <v>44143</v>
      </c>
      <c r="B1355" s="13">
        <v>10967.12</v>
      </c>
      <c r="C1355" s="13">
        <v>10789.6</v>
      </c>
    </row>
    <row r="1356" spans="1:3" x14ac:dyDescent="0.25">
      <c r="A1356" s="12">
        <v>44144</v>
      </c>
      <c r="B1356" s="13">
        <v>10640.25</v>
      </c>
      <c r="C1356" s="13">
        <v>10482.109</v>
      </c>
    </row>
    <row r="1357" spans="1:3" x14ac:dyDescent="0.25">
      <c r="A1357" s="12">
        <v>44145</v>
      </c>
      <c r="B1357" s="13">
        <v>10732.737999999999</v>
      </c>
      <c r="C1357" s="13">
        <v>10444.799999999999</v>
      </c>
    </row>
    <row r="1358" spans="1:3" x14ac:dyDescent="0.25">
      <c r="A1358" s="12">
        <v>44146</v>
      </c>
      <c r="B1358" s="13">
        <v>10514.442999999999</v>
      </c>
      <c r="C1358" s="13">
        <v>10337.382</v>
      </c>
    </row>
    <row r="1359" spans="1:3" x14ac:dyDescent="0.25">
      <c r="A1359" s="12">
        <v>44147</v>
      </c>
      <c r="B1359" s="13">
        <v>10036.375</v>
      </c>
      <c r="C1359" s="13">
        <v>9818.2540000000008</v>
      </c>
    </row>
    <row r="1360" spans="1:3" x14ac:dyDescent="0.25">
      <c r="A1360" s="12">
        <v>44148</v>
      </c>
      <c r="B1360" s="13">
        <v>11203.538</v>
      </c>
      <c r="C1360" s="13">
        <v>10847.272999999999</v>
      </c>
    </row>
    <row r="1361" spans="1:3" x14ac:dyDescent="0.25">
      <c r="A1361" s="12">
        <v>44149</v>
      </c>
      <c r="B1361" s="13">
        <v>9548.5380000000005</v>
      </c>
      <c r="C1361" s="13">
        <v>9197.4539999999997</v>
      </c>
    </row>
    <row r="1362" spans="1:3" x14ac:dyDescent="0.25">
      <c r="A1362" s="12">
        <v>44150</v>
      </c>
      <c r="B1362" s="13">
        <v>9713.3130000000001</v>
      </c>
      <c r="C1362" s="13">
        <v>9744.2180000000008</v>
      </c>
    </row>
    <row r="1363" spans="1:3" x14ac:dyDescent="0.25">
      <c r="A1363" s="12">
        <v>44151</v>
      </c>
      <c r="B1363" s="13">
        <v>9788.9979999999996</v>
      </c>
      <c r="C1363" s="13">
        <v>9543.7090000000007</v>
      </c>
    </row>
    <row r="1364" spans="1:3" x14ac:dyDescent="0.25">
      <c r="A1364" s="12">
        <v>44152</v>
      </c>
      <c r="B1364" s="13">
        <v>9973.75</v>
      </c>
      <c r="C1364" s="13">
        <v>9716.8729999999996</v>
      </c>
    </row>
    <row r="1365" spans="1:3" x14ac:dyDescent="0.25">
      <c r="A1365" s="12">
        <v>44153</v>
      </c>
      <c r="B1365" s="13">
        <v>9738.2749999999996</v>
      </c>
      <c r="C1365" s="13">
        <v>9578.7630000000008</v>
      </c>
    </row>
    <row r="1366" spans="1:3" x14ac:dyDescent="0.25">
      <c r="A1366" s="12">
        <v>44154</v>
      </c>
      <c r="B1366" s="13">
        <v>10019.5</v>
      </c>
      <c r="C1366" s="13">
        <v>9895.5630000000001</v>
      </c>
    </row>
    <row r="1367" spans="1:3" x14ac:dyDescent="0.25">
      <c r="A1367" s="12">
        <v>44155</v>
      </c>
      <c r="B1367" s="13">
        <v>9396.25</v>
      </c>
      <c r="C1367" s="13">
        <v>9191.491</v>
      </c>
    </row>
    <row r="1368" spans="1:3" x14ac:dyDescent="0.25">
      <c r="A1368" s="12">
        <v>44156</v>
      </c>
      <c r="B1368" s="13">
        <v>9301.75</v>
      </c>
      <c r="C1368" s="13">
        <v>9058.7630000000008</v>
      </c>
    </row>
    <row r="1369" spans="1:3" x14ac:dyDescent="0.25">
      <c r="A1369" s="12">
        <v>44157</v>
      </c>
      <c r="B1369" s="13">
        <v>9018.8529999999992</v>
      </c>
      <c r="C1369" s="13">
        <v>8851.2729999999992</v>
      </c>
    </row>
    <row r="1370" spans="1:3" x14ac:dyDescent="0.25">
      <c r="A1370" s="12">
        <v>44158</v>
      </c>
      <c r="B1370" s="13">
        <v>8974.6149999999998</v>
      </c>
      <c r="C1370" s="13">
        <v>8911.8539999999994</v>
      </c>
    </row>
    <row r="1371" spans="1:3" x14ac:dyDescent="0.25">
      <c r="A1371" s="12">
        <v>44159</v>
      </c>
      <c r="B1371" s="13">
        <v>8534.7199999999993</v>
      </c>
      <c r="C1371" s="13">
        <v>8410.9089999999997</v>
      </c>
    </row>
    <row r="1372" spans="1:3" x14ac:dyDescent="0.25">
      <c r="A1372" s="12">
        <v>44160</v>
      </c>
      <c r="B1372" s="13">
        <v>7371.7950000000001</v>
      </c>
      <c r="C1372" s="13">
        <v>7232.0730000000003</v>
      </c>
    </row>
    <row r="1373" spans="1:3" x14ac:dyDescent="0.25">
      <c r="A1373" s="12">
        <v>44161</v>
      </c>
      <c r="B1373" s="13">
        <v>8550.3880000000008</v>
      </c>
      <c r="C1373" s="13">
        <v>8309.1640000000007</v>
      </c>
    </row>
    <row r="1374" spans="1:3" x14ac:dyDescent="0.25">
      <c r="A1374" s="12">
        <v>44162</v>
      </c>
      <c r="B1374" s="13">
        <v>8411.7029999999995</v>
      </c>
      <c r="C1374" s="13">
        <v>8240.3629999999994</v>
      </c>
    </row>
    <row r="1375" spans="1:3" x14ac:dyDescent="0.25">
      <c r="A1375" s="12">
        <v>44163</v>
      </c>
      <c r="B1375" s="13">
        <v>8335.5</v>
      </c>
      <c r="C1375" s="13">
        <v>8202.8359999999993</v>
      </c>
    </row>
    <row r="1376" spans="1:3" x14ac:dyDescent="0.25">
      <c r="A1376" s="12">
        <v>44164</v>
      </c>
      <c r="B1376" s="13">
        <v>7080.25</v>
      </c>
      <c r="C1376" s="13">
        <v>6967.2</v>
      </c>
    </row>
    <row r="1377" spans="1:3" x14ac:dyDescent="0.25">
      <c r="A1377" s="12">
        <v>44165</v>
      </c>
      <c r="B1377" s="13">
        <v>7900.75</v>
      </c>
      <c r="C1377" s="13">
        <v>7660.8729999999996</v>
      </c>
    </row>
    <row r="1378" spans="1:3" x14ac:dyDescent="0.25">
      <c r="A1378" s="12">
        <v>44166</v>
      </c>
      <c r="B1378" s="13">
        <v>8010.75</v>
      </c>
      <c r="C1378" s="13">
        <v>7678.8360000000002</v>
      </c>
    </row>
    <row r="1379" spans="1:3" x14ac:dyDescent="0.25">
      <c r="A1379" s="12">
        <v>44167</v>
      </c>
      <c r="B1379" s="13">
        <v>7839.6350000000002</v>
      </c>
      <c r="C1379" s="13">
        <v>7683.9269999999997</v>
      </c>
    </row>
    <row r="1380" spans="1:3" x14ac:dyDescent="0.25">
      <c r="A1380" s="12">
        <v>44168</v>
      </c>
      <c r="B1380" s="13">
        <v>8202.3430000000008</v>
      </c>
      <c r="C1380" s="13">
        <v>8202.7639999999992</v>
      </c>
    </row>
    <row r="1381" spans="1:3" x14ac:dyDescent="0.25">
      <c r="A1381" s="12">
        <v>44169</v>
      </c>
      <c r="B1381" s="13">
        <v>7740.5</v>
      </c>
      <c r="C1381" s="13">
        <v>7667.8540000000003</v>
      </c>
    </row>
    <row r="1382" spans="1:3" x14ac:dyDescent="0.25">
      <c r="A1382" s="12">
        <v>44170</v>
      </c>
      <c r="B1382" s="13">
        <v>7495</v>
      </c>
      <c r="C1382" s="13">
        <v>7351.491</v>
      </c>
    </row>
    <row r="1383" spans="1:3" x14ac:dyDescent="0.25">
      <c r="A1383" s="12">
        <v>44171</v>
      </c>
      <c r="B1383" s="13">
        <v>7198.84</v>
      </c>
      <c r="C1383" s="13">
        <v>6889.7449999999999</v>
      </c>
    </row>
    <row r="1384" spans="1:3" x14ac:dyDescent="0.25">
      <c r="A1384" s="12">
        <v>44172</v>
      </c>
      <c r="B1384" s="13">
        <v>7399.25</v>
      </c>
      <c r="C1384" s="13">
        <v>7132.2910000000002</v>
      </c>
    </row>
    <row r="1385" spans="1:3" x14ac:dyDescent="0.25">
      <c r="A1385" s="12">
        <v>44173</v>
      </c>
      <c r="B1385" s="13">
        <v>7449.06</v>
      </c>
      <c r="C1385" s="13">
        <v>7152.4359999999997</v>
      </c>
    </row>
    <row r="1386" spans="1:3" x14ac:dyDescent="0.25">
      <c r="A1386" s="12">
        <v>44174</v>
      </c>
      <c r="B1386" s="13">
        <v>7616.91</v>
      </c>
      <c r="C1386" s="13">
        <v>7247.3450000000003</v>
      </c>
    </row>
    <row r="1387" spans="1:3" x14ac:dyDescent="0.25">
      <c r="A1387" s="12">
        <v>44175</v>
      </c>
      <c r="B1387" s="13">
        <v>7469.2529999999997</v>
      </c>
      <c r="C1387" s="13">
        <v>7124.2910000000002</v>
      </c>
    </row>
    <row r="1388" spans="1:3" x14ac:dyDescent="0.25">
      <c r="A1388" s="12">
        <v>44176</v>
      </c>
      <c r="B1388" s="13">
        <v>7177.3450000000003</v>
      </c>
      <c r="C1388" s="13">
        <v>7102.9089999999997</v>
      </c>
    </row>
    <row r="1389" spans="1:3" x14ac:dyDescent="0.25">
      <c r="A1389" s="12">
        <v>44177</v>
      </c>
      <c r="B1389" s="13">
        <v>7301.4350000000004</v>
      </c>
      <c r="C1389" s="13">
        <v>7174.1819999999998</v>
      </c>
    </row>
    <row r="1390" spans="1:3" x14ac:dyDescent="0.25">
      <c r="A1390" s="12">
        <v>44178</v>
      </c>
      <c r="B1390" s="13">
        <v>7308.34</v>
      </c>
      <c r="C1390" s="13">
        <v>7004.9449999999997</v>
      </c>
    </row>
    <row r="1391" spans="1:3" x14ac:dyDescent="0.25">
      <c r="A1391" s="12">
        <v>44179</v>
      </c>
      <c r="B1391" s="13">
        <v>7414.7430000000004</v>
      </c>
      <c r="C1391" s="13">
        <v>7269.9639999999999</v>
      </c>
    </row>
    <row r="1392" spans="1:3" x14ac:dyDescent="0.25">
      <c r="A1392" s="12">
        <v>44180</v>
      </c>
      <c r="B1392" s="13">
        <v>7088.5230000000001</v>
      </c>
      <c r="C1392" s="13">
        <v>6859.4179999999997</v>
      </c>
    </row>
    <row r="1393" spans="1:3" x14ac:dyDescent="0.25">
      <c r="A1393" s="12">
        <v>44181</v>
      </c>
      <c r="B1393" s="13">
        <v>6634.3149999999996</v>
      </c>
      <c r="C1393" s="13">
        <v>6550.1819999999998</v>
      </c>
    </row>
    <row r="1394" spans="1:3" x14ac:dyDescent="0.25">
      <c r="A1394" s="12">
        <v>44182</v>
      </c>
      <c r="B1394" s="13">
        <v>6377.5</v>
      </c>
      <c r="C1394" s="13">
        <v>6394.473</v>
      </c>
    </row>
    <row r="1395" spans="1:3" x14ac:dyDescent="0.25">
      <c r="A1395" s="12">
        <v>44183</v>
      </c>
      <c r="B1395" s="13">
        <v>6186</v>
      </c>
      <c r="C1395" s="13">
        <v>6156.509</v>
      </c>
    </row>
    <row r="1396" spans="1:3" x14ac:dyDescent="0.25">
      <c r="A1396" s="12">
        <v>44184</v>
      </c>
      <c r="B1396" s="13">
        <v>6391.5</v>
      </c>
      <c r="C1396" s="13">
        <v>6233.8180000000002</v>
      </c>
    </row>
    <row r="1397" spans="1:3" x14ac:dyDescent="0.25">
      <c r="A1397" s="12">
        <v>44185</v>
      </c>
      <c r="B1397" s="13">
        <v>6381.75</v>
      </c>
      <c r="C1397" s="13">
        <v>6086.2539999999999</v>
      </c>
    </row>
    <row r="1398" spans="1:3" x14ac:dyDescent="0.25">
      <c r="A1398" s="12">
        <v>44186</v>
      </c>
      <c r="B1398" s="13">
        <v>6563.5</v>
      </c>
      <c r="C1398" s="13">
        <v>6451.4179999999997</v>
      </c>
    </row>
    <row r="1399" spans="1:3" x14ac:dyDescent="0.25">
      <c r="A1399" s="12">
        <v>44187</v>
      </c>
      <c r="B1399" s="13">
        <v>6680</v>
      </c>
      <c r="C1399" s="13">
        <v>6610.7640000000001</v>
      </c>
    </row>
    <row r="1400" spans="1:3" x14ac:dyDescent="0.25">
      <c r="A1400" s="12">
        <v>44188</v>
      </c>
      <c r="B1400" s="13">
        <v>6745.25</v>
      </c>
      <c r="C1400" s="13">
        <v>6563.1270000000004</v>
      </c>
    </row>
    <row r="1401" spans="1:3" x14ac:dyDescent="0.25">
      <c r="A1401" s="12">
        <v>44189</v>
      </c>
      <c r="B1401" s="13">
        <v>6498.25</v>
      </c>
      <c r="C1401" s="13">
        <v>6237.0910000000003</v>
      </c>
    </row>
    <row r="1402" spans="1:3" x14ac:dyDescent="0.25">
      <c r="A1402" s="12">
        <v>44190</v>
      </c>
      <c r="B1402" s="13">
        <v>6243.25</v>
      </c>
      <c r="C1402" s="13">
        <v>6120.8729999999996</v>
      </c>
    </row>
    <row r="1403" spans="1:3" x14ac:dyDescent="0.25">
      <c r="A1403" s="12">
        <v>44191</v>
      </c>
      <c r="B1403" s="13">
        <v>6352.75</v>
      </c>
      <c r="C1403" s="13">
        <v>6252.0730000000003</v>
      </c>
    </row>
    <row r="1404" spans="1:3" x14ac:dyDescent="0.25">
      <c r="A1404" s="12">
        <v>44192</v>
      </c>
      <c r="B1404" s="13">
        <v>5469.4530000000004</v>
      </c>
      <c r="C1404" s="13">
        <v>5324.3639999999996</v>
      </c>
    </row>
    <row r="1405" spans="1:3" x14ac:dyDescent="0.25">
      <c r="A1405" s="12">
        <v>44193</v>
      </c>
      <c r="B1405" s="13">
        <v>5936.1379999999999</v>
      </c>
      <c r="C1405" s="13">
        <v>5809.7449999999999</v>
      </c>
    </row>
    <row r="1406" spans="1:3" x14ac:dyDescent="0.25">
      <c r="A1406" s="12">
        <v>44194</v>
      </c>
      <c r="B1406" s="13">
        <v>6280.75</v>
      </c>
      <c r="C1406" s="13">
        <v>6069.6729999999998</v>
      </c>
    </row>
    <row r="1407" spans="1:3" x14ac:dyDescent="0.25">
      <c r="A1407" s="12">
        <v>44195</v>
      </c>
      <c r="B1407" s="13">
        <v>6033.75</v>
      </c>
      <c r="C1407" s="13">
        <v>6007.0540000000001</v>
      </c>
    </row>
    <row r="1408" spans="1:3" x14ac:dyDescent="0.25">
      <c r="A1408" s="12">
        <v>44196</v>
      </c>
      <c r="B1408" s="13">
        <v>6197.5</v>
      </c>
      <c r="C1408" s="13">
        <v>6208.1450000000004</v>
      </c>
    </row>
    <row r="1409" spans="1:3" x14ac:dyDescent="0.25">
      <c r="A1409" s="12">
        <v>44197</v>
      </c>
      <c r="B1409" s="13">
        <v>6154.9650000000001</v>
      </c>
      <c r="C1409" s="13">
        <v>6053.3819999999996</v>
      </c>
    </row>
    <row r="1410" spans="1:3" x14ac:dyDescent="0.25">
      <c r="A1410" s="12">
        <v>44198</v>
      </c>
      <c r="B1410" s="13">
        <v>4829.3999999999996</v>
      </c>
      <c r="C1410" s="13">
        <v>4755.0540000000001</v>
      </c>
    </row>
    <row r="1411" spans="1:3" x14ac:dyDescent="0.25">
      <c r="A1411" s="12">
        <v>44199</v>
      </c>
      <c r="B1411" s="13">
        <v>5227.78</v>
      </c>
      <c r="C1411" s="13">
        <v>5179.3450000000003</v>
      </c>
    </row>
    <row r="1412" spans="1:3" x14ac:dyDescent="0.25">
      <c r="A1412" s="12">
        <v>44200</v>
      </c>
      <c r="B1412" s="13">
        <v>5731.5529999999999</v>
      </c>
      <c r="C1412" s="13">
        <v>5684.8729999999996</v>
      </c>
    </row>
    <row r="1413" spans="1:3" x14ac:dyDescent="0.25">
      <c r="A1413" s="12">
        <v>44201</v>
      </c>
      <c r="B1413" s="13">
        <v>5702</v>
      </c>
      <c r="C1413" s="13">
        <v>5649.2359999999999</v>
      </c>
    </row>
    <row r="1414" spans="1:3" x14ac:dyDescent="0.25">
      <c r="A1414" s="12">
        <v>44202</v>
      </c>
      <c r="B1414" s="13">
        <v>6019.518</v>
      </c>
      <c r="C1414" s="13">
        <v>5915.491</v>
      </c>
    </row>
    <row r="1415" spans="1:3" x14ac:dyDescent="0.25">
      <c r="A1415" s="12">
        <v>44203</v>
      </c>
      <c r="B1415" s="13">
        <v>5729.7449999999999</v>
      </c>
      <c r="C1415" s="13">
        <v>5642.9089999999997</v>
      </c>
    </row>
    <row r="1416" spans="1:3" x14ac:dyDescent="0.25">
      <c r="A1416" s="12">
        <v>44204</v>
      </c>
      <c r="B1416" s="13">
        <v>5261.6030000000001</v>
      </c>
      <c r="C1416" s="13">
        <v>5157.6729999999998</v>
      </c>
    </row>
    <row r="1417" spans="1:3" x14ac:dyDescent="0.25">
      <c r="A1417" s="12">
        <v>44205</v>
      </c>
      <c r="B1417" s="13">
        <v>5504.6180000000004</v>
      </c>
      <c r="C1417" s="13">
        <v>5454.3270000000002</v>
      </c>
    </row>
    <row r="1418" spans="1:3" x14ac:dyDescent="0.25">
      <c r="A1418" s="12">
        <v>44206</v>
      </c>
      <c r="B1418" s="13">
        <v>5534.77</v>
      </c>
      <c r="C1418" s="13">
        <v>5392.8729999999996</v>
      </c>
    </row>
    <row r="1419" spans="1:3" x14ac:dyDescent="0.25">
      <c r="A1419" s="12">
        <v>44207</v>
      </c>
      <c r="B1419" s="13">
        <v>5755</v>
      </c>
      <c r="C1419" s="13">
        <v>5680.6540000000005</v>
      </c>
    </row>
    <row r="1420" spans="1:3" x14ac:dyDescent="0.25">
      <c r="A1420" s="12">
        <v>44208</v>
      </c>
      <c r="B1420" s="13">
        <v>5936.75</v>
      </c>
      <c r="C1420" s="13">
        <v>5861.6729999999998</v>
      </c>
    </row>
    <row r="1421" spans="1:3" x14ac:dyDescent="0.25">
      <c r="A1421" s="12">
        <v>44209</v>
      </c>
      <c r="B1421" s="13">
        <v>5556.5</v>
      </c>
      <c r="C1421" s="13">
        <v>5482.4</v>
      </c>
    </row>
    <row r="1422" spans="1:3" x14ac:dyDescent="0.25">
      <c r="A1422" s="12">
        <v>44210</v>
      </c>
      <c r="B1422" s="13">
        <v>5427.79</v>
      </c>
      <c r="C1422" s="13">
        <v>5313.8909999999996</v>
      </c>
    </row>
    <row r="1423" spans="1:3" x14ac:dyDescent="0.25">
      <c r="A1423" s="12">
        <v>44211</v>
      </c>
      <c r="B1423" s="13">
        <v>5754.66</v>
      </c>
      <c r="C1423" s="13">
        <v>5672.7269999999999</v>
      </c>
    </row>
    <row r="1424" spans="1:3" x14ac:dyDescent="0.25">
      <c r="A1424" s="12">
        <v>44212</v>
      </c>
      <c r="B1424" s="13">
        <v>5423.25</v>
      </c>
      <c r="C1424" s="13">
        <v>5402.6180000000004</v>
      </c>
    </row>
    <row r="1425" spans="1:3" x14ac:dyDescent="0.25">
      <c r="A1425" s="12">
        <v>44213</v>
      </c>
      <c r="B1425" s="13">
        <v>5372</v>
      </c>
      <c r="C1425" s="13">
        <v>5262.6180000000004</v>
      </c>
    </row>
    <row r="1426" spans="1:3" x14ac:dyDescent="0.25">
      <c r="A1426" s="12">
        <v>44214</v>
      </c>
      <c r="B1426" s="13">
        <v>6014.25</v>
      </c>
      <c r="C1426" s="13">
        <v>5943.8540000000003</v>
      </c>
    </row>
    <row r="1427" spans="1:3" x14ac:dyDescent="0.25">
      <c r="A1427" s="12">
        <v>44215</v>
      </c>
      <c r="B1427" s="13">
        <v>5735.5</v>
      </c>
      <c r="C1427" s="13">
        <v>5688.7269999999999</v>
      </c>
    </row>
    <row r="1428" spans="1:3" x14ac:dyDescent="0.25">
      <c r="A1428" s="12">
        <v>44216</v>
      </c>
      <c r="B1428" s="13">
        <v>5795.25</v>
      </c>
      <c r="C1428" s="13">
        <v>5685.2359999999999</v>
      </c>
    </row>
    <row r="1429" spans="1:3" x14ac:dyDescent="0.25">
      <c r="A1429" s="12">
        <v>44217</v>
      </c>
      <c r="B1429" s="13">
        <v>5838.52</v>
      </c>
      <c r="C1429" s="13">
        <v>5643.3450000000003</v>
      </c>
    </row>
    <row r="1430" spans="1:3" x14ac:dyDescent="0.25">
      <c r="A1430" s="12">
        <v>44218</v>
      </c>
      <c r="B1430" s="13">
        <v>5101.7049999999999</v>
      </c>
      <c r="C1430" s="13">
        <v>5047.0540000000001</v>
      </c>
    </row>
    <row r="1431" spans="1:3" x14ac:dyDescent="0.25">
      <c r="A1431" s="12">
        <v>44219</v>
      </c>
      <c r="B1431" s="13">
        <v>5089</v>
      </c>
      <c r="C1431" s="13">
        <v>4891.5640000000003</v>
      </c>
    </row>
    <row r="1432" spans="1:3" x14ac:dyDescent="0.25">
      <c r="A1432" s="12">
        <v>44220</v>
      </c>
      <c r="B1432" s="13">
        <v>5028.0680000000002</v>
      </c>
      <c r="C1432" s="13">
        <v>4769.8180000000002</v>
      </c>
    </row>
    <row r="1433" spans="1:3" x14ac:dyDescent="0.25">
      <c r="A1433" s="12">
        <v>44221</v>
      </c>
      <c r="B1433" s="13">
        <v>5251.25</v>
      </c>
      <c r="C1433" s="13">
        <v>4788.7269999999999</v>
      </c>
    </row>
    <row r="1434" spans="1:3" x14ac:dyDescent="0.25">
      <c r="A1434" s="12">
        <v>44222</v>
      </c>
      <c r="B1434" s="13">
        <v>5186.9430000000002</v>
      </c>
      <c r="C1434" s="13">
        <v>4844.0730000000003</v>
      </c>
    </row>
    <row r="1435" spans="1:3" x14ac:dyDescent="0.25">
      <c r="A1435" s="12">
        <v>44223</v>
      </c>
      <c r="B1435" s="13">
        <v>5176.25</v>
      </c>
      <c r="C1435" s="13">
        <v>4960.2910000000002</v>
      </c>
    </row>
    <row r="1436" spans="1:3" x14ac:dyDescent="0.25">
      <c r="A1436" s="12">
        <v>44224</v>
      </c>
      <c r="B1436" s="13">
        <v>5239</v>
      </c>
      <c r="C1436" s="13">
        <v>5116.0730000000003</v>
      </c>
    </row>
    <row r="1437" spans="1:3" x14ac:dyDescent="0.25">
      <c r="A1437" s="12">
        <v>44225</v>
      </c>
      <c r="B1437" s="13">
        <v>5186</v>
      </c>
      <c r="C1437" s="13">
        <v>5046.6180000000004</v>
      </c>
    </row>
    <row r="1438" spans="1:3" x14ac:dyDescent="0.25">
      <c r="A1438" s="12">
        <v>44226</v>
      </c>
      <c r="B1438" s="13">
        <v>5110.9650000000001</v>
      </c>
      <c r="C1438" s="13">
        <v>4987.1270000000004</v>
      </c>
    </row>
    <row r="1439" spans="1:3" x14ac:dyDescent="0.25">
      <c r="A1439" s="12">
        <v>44227</v>
      </c>
      <c r="B1439" s="13">
        <v>5526.6779999999999</v>
      </c>
      <c r="C1439" s="13">
        <v>5267.0540000000001</v>
      </c>
    </row>
    <row r="1440" spans="1:3" x14ac:dyDescent="0.25">
      <c r="A1440" s="12">
        <v>44228</v>
      </c>
      <c r="B1440" s="13">
        <v>5081.8999999999996</v>
      </c>
      <c r="C1440" s="13">
        <v>5012.4359999999997</v>
      </c>
    </row>
    <row r="1441" spans="1:3" x14ac:dyDescent="0.25">
      <c r="A1441" s="12">
        <v>44229</v>
      </c>
      <c r="B1441" s="13">
        <v>5226.3500000000004</v>
      </c>
      <c r="C1441" s="13">
        <v>5109.7449999999999</v>
      </c>
    </row>
    <row r="1442" spans="1:3" x14ac:dyDescent="0.25">
      <c r="A1442" s="12">
        <v>44230</v>
      </c>
      <c r="B1442" s="13">
        <v>4865.3249999999998</v>
      </c>
      <c r="C1442" s="13">
        <v>4719.6360000000004</v>
      </c>
    </row>
    <row r="1443" spans="1:3" x14ac:dyDescent="0.25">
      <c r="A1443" s="12">
        <v>44231</v>
      </c>
      <c r="B1443" s="13">
        <v>4522.7650000000003</v>
      </c>
      <c r="C1443" s="13">
        <v>4386.473</v>
      </c>
    </row>
    <row r="1444" spans="1:3" x14ac:dyDescent="0.25">
      <c r="A1444" s="12">
        <v>44232</v>
      </c>
      <c r="B1444" s="13">
        <v>4847.1149999999998</v>
      </c>
      <c r="C1444" s="13">
        <v>4700.2179999999998</v>
      </c>
    </row>
    <row r="1445" spans="1:3" x14ac:dyDescent="0.25">
      <c r="A1445" s="12">
        <v>44233</v>
      </c>
      <c r="B1445" s="13">
        <v>4582.7179999999998</v>
      </c>
      <c r="C1445" s="13">
        <v>4457.7449999999999</v>
      </c>
    </row>
    <row r="1446" spans="1:3" x14ac:dyDescent="0.25">
      <c r="A1446" s="12">
        <v>44234</v>
      </c>
      <c r="B1446" s="13">
        <v>4338.4799999999996</v>
      </c>
      <c r="C1446" s="13">
        <v>4258.473</v>
      </c>
    </row>
    <row r="1447" spans="1:3" x14ac:dyDescent="0.25">
      <c r="A1447" s="12">
        <v>44235</v>
      </c>
      <c r="B1447" s="13">
        <v>5002.5</v>
      </c>
      <c r="C1447" s="13">
        <v>4745.8180000000002</v>
      </c>
    </row>
    <row r="1448" spans="1:3" x14ac:dyDescent="0.25">
      <c r="A1448" s="12">
        <v>44236</v>
      </c>
      <c r="B1448" s="13">
        <v>4471.2700000000004</v>
      </c>
      <c r="C1448" s="13">
        <v>4362.1819999999998</v>
      </c>
    </row>
    <row r="1449" spans="1:3" x14ac:dyDescent="0.25">
      <c r="A1449" s="12">
        <v>44237</v>
      </c>
      <c r="B1449" s="13">
        <v>4624.96</v>
      </c>
      <c r="C1449" s="13">
        <v>4508.1450000000004</v>
      </c>
    </row>
    <row r="1450" spans="1:3" x14ac:dyDescent="0.25">
      <c r="A1450" s="12">
        <v>44238</v>
      </c>
      <c r="B1450" s="13">
        <v>4771.1899999999996</v>
      </c>
      <c r="C1450" s="13">
        <v>4645.1639999999998</v>
      </c>
    </row>
    <row r="1451" spans="1:3" x14ac:dyDescent="0.25">
      <c r="A1451" s="12">
        <v>44239</v>
      </c>
      <c r="B1451" s="13">
        <v>4579.0079999999998</v>
      </c>
      <c r="C1451" s="13">
        <v>4460.5820000000003</v>
      </c>
    </row>
    <row r="1452" spans="1:3" x14ac:dyDescent="0.25">
      <c r="A1452" s="12">
        <v>44240</v>
      </c>
      <c r="B1452" s="13">
        <v>4548.4279999999999</v>
      </c>
      <c r="C1452" s="13">
        <v>4409.7449999999999</v>
      </c>
    </row>
    <row r="1453" spans="1:3" x14ac:dyDescent="0.25">
      <c r="A1453" s="12">
        <v>44241</v>
      </c>
      <c r="B1453" s="13">
        <v>4522.835</v>
      </c>
      <c r="C1453" s="13">
        <v>4333.2359999999999</v>
      </c>
    </row>
    <row r="1454" spans="1:3" x14ac:dyDescent="0.25">
      <c r="A1454" s="12">
        <v>44242</v>
      </c>
      <c r="B1454" s="13">
        <v>4745.75</v>
      </c>
      <c r="C1454" s="13">
        <v>4508.6540000000005</v>
      </c>
    </row>
    <row r="1455" spans="1:3" x14ac:dyDescent="0.25">
      <c r="A1455" s="12">
        <v>44243</v>
      </c>
      <c r="B1455" s="13">
        <v>4656.83</v>
      </c>
      <c r="C1455" s="13">
        <v>4536.8729999999996</v>
      </c>
    </row>
    <row r="1456" spans="1:3" x14ac:dyDescent="0.25">
      <c r="A1456" s="12">
        <v>44244</v>
      </c>
      <c r="B1456" s="13">
        <v>4938.6980000000003</v>
      </c>
      <c r="C1456" s="13">
        <v>4886.3270000000002</v>
      </c>
    </row>
    <row r="1457" spans="1:3" x14ac:dyDescent="0.25">
      <c r="A1457" s="12">
        <v>44245</v>
      </c>
      <c r="B1457" s="13">
        <v>4811.96</v>
      </c>
      <c r="C1457" s="13">
        <v>4625.6729999999998</v>
      </c>
    </row>
    <row r="1458" spans="1:3" x14ac:dyDescent="0.25">
      <c r="A1458" s="12">
        <v>44246</v>
      </c>
      <c r="B1458" s="13">
        <v>3874.25</v>
      </c>
      <c r="C1458" s="13">
        <v>3834.5450000000001</v>
      </c>
    </row>
    <row r="1459" spans="1:3" x14ac:dyDescent="0.25">
      <c r="A1459" s="12">
        <v>44247</v>
      </c>
      <c r="B1459" s="13">
        <v>4608.5</v>
      </c>
      <c r="C1459" s="13">
        <v>4408.8</v>
      </c>
    </row>
    <row r="1460" spans="1:3" x14ac:dyDescent="0.25">
      <c r="A1460" s="12">
        <v>44248</v>
      </c>
      <c r="B1460" s="13">
        <v>5149.5</v>
      </c>
      <c r="C1460" s="13">
        <v>4864.8729999999996</v>
      </c>
    </row>
    <row r="1461" spans="1:3" x14ac:dyDescent="0.25">
      <c r="A1461" s="12">
        <v>44249</v>
      </c>
      <c r="B1461" s="13">
        <v>4547.32</v>
      </c>
      <c r="C1461" s="13">
        <v>4415.7820000000002</v>
      </c>
    </row>
    <row r="1462" spans="1:3" x14ac:dyDescent="0.25">
      <c r="A1462" s="12">
        <v>44250</v>
      </c>
      <c r="B1462" s="13">
        <v>4332.0349999999999</v>
      </c>
      <c r="C1462" s="13">
        <v>4221.3819999999996</v>
      </c>
    </row>
    <row r="1463" spans="1:3" x14ac:dyDescent="0.25">
      <c r="A1463" s="12">
        <v>44251</v>
      </c>
      <c r="B1463" s="13">
        <v>4556.1180000000004</v>
      </c>
      <c r="C1463" s="13">
        <v>4460.509</v>
      </c>
    </row>
    <row r="1464" spans="1:3" x14ac:dyDescent="0.25">
      <c r="A1464" s="12">
        <v>44252</v>
      </c>
      <c r="B1464" s="13">
        <v>4364</v>
      </c>
      <c r="C1464" s="13">
        <v>4385.9639999999999</v>
      </c>
    </row>
    <row r="1465" spans="1:3" x14ac:dyDescent="0.25">
      <c r="A1465" s="12">
        <v>44253</v>
      </c>
      <c r="B1465" s="13">
        <v>4384.1750000000002</v>
      </c>
      <c r="C1465" s="13">
        <v>4347.5640000000003</v>
      </c>
    </row>
    <row r="1466" spans="1:3" x14ac:dyDescent="0.25">
      <c r="A1466" s="12">
        <v>44254</v>
      </c>
      <c r="B1466" s="13">
        <v>4368.25</v>
      </c>
      <c r="C1466" s="13">
        <v>4343.2730000000001</v>
      </c>
    </row>
    <row r="1467" spans="1:3" x14ac:dyDescent="0.25">
      <c r="A1467" s="12">
        <v>44255</v>
      </c>
      <c r="B1467" s="13">
        <v>4533.5129999999999</v>
      </c>
      <c r="C1467" s="13">
        <v>4394.8360000000002</v>
      </c>
    </row>
    <row r="1468" spans="1:3" x14ac:dyDescent="0.25">
      <c r="A1468" s="12">
        <v>44256</v>
      </c>
      <c r="B1468" s="13">
        <v>4985.43</v>
      </c>
      <c r="C1468" s="13">
        <v>4838.2539999999999</v>
      </c>
    </row>
    <row r="1469" spans="1:3" x14ac:dyDescent="0.25">
      <c r="A1469" s="12">
        <v>44257</v>
      </c>
      <c r="B1469" s="13">
        <v>6518.91</v>
      </c>
      <c r="C1469" s="13">
        <v>6173.6</v>
      </c>
    </row>
    <row r="1470" spans="1:3" x14ac:dyDescent="0.25">
      <c r="A1470" s="12">
        <v>44258</v>
      </c>
      <c r="B1470" s="13">
        <v>6718.84</v>
      </c>
      <c r="C1470" s="13">
        <v>5917.9639999999999</v>
      </c>
    </row>
    <row r="1471" spans="1:3" x14ac:dyDescent="0.25">
      <c r="A1471" s="12">
        <v>44259</v>
      </c>
      <c r="B1471" s="13">
        <v>3987.28</v>
      </c>
      <c r="C1471" s="13">
        <v>3808.364</v>
      </c>
    </row>
    <row r="1472" spans="1:3" x14ac:dyDescent="0.25">
      <c r="A1472" s="12">
        <v>44260</v>
      </c>
      <c r="B1472" s="13">
        <v>4567.0450000000001</v>
      </c>
      <c r="C1472" s="13">
        <v>4487.3450000000003</v>
      </c>
    </row>
    <row r="1473" spans="1:3" x14ac:dyDescent="0.25">
      <c r="A1473" s="12">
        <v>44261</v>
      </c>
      <c r="B1473" s="13">
        <v>4857.25</v>
      </c>
      <c r="C1473" s="13">
        <v>4673.7449999999999</v>
      </c>
    </row>
    <row r="1474" spans="1:3" x14ac:dyDescent="0.25">
      <c r="A1474" s="12">
        <v>44262</v>
      </c>
      <c r="B1474" s="13">
        <v>5175.125</v>
      </c>
      <c r="C1474" s="13">
        <v>4843.0540000000001</v>
      </c>
    </row>
    <row r="1475" spans="1:3" x14ac:dyDescent="0.25">
      <c r="A1475" s="12">
        <v>44263</v>
      </c>
      <c r="B1475" s="13">
        <v>5237</v>
      </c>
      <c r="C1475" s="13">
        <v>4897.1639999999998</v>
      </c>
    </row>
    <row r="1476" spans="1:3" x14ac:dyDescent="0.25">
      <c r="A1476" s="12">
        <v>44264</v>
      </c>
      <c r="B1476" s="13">
        <v>4440.375</v>
      </c>
      <c r="C1476" s="13">
        <v>4414.5450000000001</v>
      </c>
    </row>
    <row r="1477" spans="1:3" x14ac:dyDescent="0.25">
      <c r="A1477" s="12">
        <v>44265</v>
      </c>
      <c r="B1477" s="13">
        <v>4887.125</v>
      </c>
      <c r="C1477" s="13">
        <v>4351.2</v>
      </c>
    </row>
    <row r="1478" spans="1:3" x14ac:dyDescent="0.25">
      <c r="A1478" s="12">
        <v>44266</v>
      </c>
      <c r="B1478" s="13">
        <v>4593.3329999999996</v>
      </c>
      <c r="C1478" s="13">
        <v>4281.3819999999996</v>
      </c>
    </row>
    <row r="1479" spans="1:3" x14ac:dyDescent="0.25">
      <c r="A1479" s="12">
        <v>44267</v>
      </c>
      <c r="B1479" s="13">
        <v>5194.95</v>
      </c>
      <c r="C1479" s="13">
        <v>4857.3090000000002</v>
      </c>
    </row>
    <row r="1480" spans="1:3" x14ac:dyDescent="0.25">
      <c r="A1480" s="12">
        <v>44268</v>
      </c>
      <c r="B1480" s="13">
        <v>5091.6400000000003</v>
      </c>
      <c r="C1480" s="13">
        <v>4920.9449999999997</v>
      </c>
    </row>
    <row r="1481" spans="1:3" x14ac:dyDescent="0.25">
      <c r="A1481" s="12">
        <v>44269</v>
      </c>
      <c r="B1481" s="13">
        <v>5451.4049999999997</v>
      </c>
      <c r="C1481" s="13">
        <v>5231.0540000000001</v>
      </c>
    </row>
    <row r="1482" spans="1:3" x14ac:dyDescent="0.25">
      <c r="A1482" s="12">
        <v>44270</v>
      </c>
      <c r="B1482" s="13">
        <v>5627.3530000000001</v>
      </c>
      <c r="C1482" s="13">
        <v>5460.5820000000003</v>
      </c>
    </row>
    <row r="1483" spans="1:3" x14ac:dyDescent="0.25">
      <c r="A1483" s="12">
        <v>44271</v>
      </c>
      <c r="B1483" s="13">
        <v>4910.8999999999996</v>
      </c>
      <c r="C1483" s="13">
        <v>4913.7449999999999</v>
      </c>
    </row>
    <row r="1484" spans="1:3" x14ac:dyDescent="0.25">
      <c r="A1484" s="12">
        <v>44272</v>
      </c>
      <c r="B1484" s="13">
        <v>6092.45</v>
      </c>
      <c r="C1484" s="13">
        <v>6038.6180000000004</v>
      </c>
    </row>
    <row r="1485" spans="1:3" x14ac:dyDescent="0.25">
      <c r="A1485" s="12">
        <v>44273</v>
      </c>
      <c r="B1485" s="13">
        <v>5456.3249999999998</v>
      </c>
      <c r="C1485" s="13">
        <v>5256.8</v>
      </c>
    </row>
    <row r="1486" spans="1:3" x14ac:dyDescent="0.25">
      <c r="A1486" s="12">
        <v>44274</v>
      </c>
      <c r="B1486" s="13">
        <v>5817.5</v>
      </c>
      <c r="C1486" s="13">
        <v>5338.473</v>
      </c>
    </row>
    <row r="1487" spans="1:3" x14ac:dyDescent="0.25">
      <c r="A1487" s="12">
        <v>44275</v>
      </c>
      <c r="B1487" s="13">
        <v>5038.7250000000004</v>
      </c>
      <c r="C1487" s="13">
        <v>4920.1450000000004</v>
      </c>
    </row>
    <row r="1488" spans="1:3" x14ac:dyDescent="0.25">
      <c r="A1488" s="12">
        <v>44276</v>
      </c>
      <c r="B1488" s="13">
        <v>5607.25</v>
      </c>
      <c r="C1488" s="13">
        <v>5583.3450000000003</v>
      </c>
    </row>
    <row r="1489" spans="1:3" x14ac:dyDescent="0.25">
      <c r="A1489" s="12">
        <v>44277</v>
      </c>
      <c r="B1489" s="13">
        <v>5728.25</v>
      </c>
      <c r="C1489" s="13">
        <v>5661.527</v>
      </c>
    </row>
    <row r="1490" spans="1:3" x14ac:dyDescent="0.25">
      <c r="A1490" s="12">
        <v>44278</v>
      </c>
      <c r="B1490" s="13">
        <v>5765.4880000000003</v>
      </c>
      <c r="C1490" s="13">
        <v>5499.0540000000001</v>
      </c>
    </row>
    <row r="1491" spans="1:3" x14ac:dyDescent="0.25">
      <c r="A1491" s="12">
        <v>44279</v>
      </c>
      <c r="B1491" s="13">
        <v>5855.85</v>
      </c>
      <c r="C1491" s="13">
        <v>5598.982</v>
      </c>
    </row>
    <row r="1492" spans="1:3" x14ac:dyDescent="0.25">
      <c r="A1492" s="12">
        <v>44280</v>
      </c>
      <c r="B1492" s="13">
        <v>5892.0749999999998</v>
      </c>
      <c r="C1492" s="13">
        <v>5770.6909999999998</v>
      </c>
    </row>
    <row r="1493" spans="1:3" x14ac:dyDescent="0.25">
      <c r="A1493" s="12">
        <v>44281</v>
      </c>
      <c r="B1493" s="13">
        <v>5710.5</v>
      </c>
      <c r="C1493" s="13">
        <v>5668.4359999999997</v>
      </c>
    </row>
    <row r="1494" spans="1:3" x14ac:dyDescent="0.25">
      <c r="A1494" s="12">
        <v>44282</v>
      </c>
      <c r="B1494" s="13">
        <v>5481.75</v>
      </c>
      <c r="C1494" s="13">
        <v>5301.7449999999999</v>
      </c>
    </row>
    <row r="1495" spans="1:3" x14ac:dyDescent="0.25">
      <c r="A1495" s="12">
        <v>44283</v>
      </c>
      <c r="B1495" s="13">
        <v>6484.2349999999997</v>
      </c>
      <c r="C1495" s="13">
        <v>6276.8</v>
      </c>
    </row>
    <row r="1496" spans="1:3" x14ac:dyDescent="0.25">
      <c r="A1496" s="12">
        <v>44284</v>
      </c>
      <c r="B1496" s="13">
        <v>5752.5450000000001</v>
      </c>
      <c r="C1496" s="13">
        <v>5617.2359999999999</v>
      </c>
    </row>
    <row r="1497" spans="1:3" x14ac:dyDescent="0.25">
      <c r="A1497" s="12">
        <v>44285</v>
      </c>
      <c r="B1497" s="13">
        <v>6249.4279999999999</v>
      </c>
      <c r="C1497" s="13">
        <v>5503.9269999999997</v>
      </c>
    </row>
    <row r="1498" spans="1:3" x14ac:dyDescent="0.25">
      <c r="A1498" s="12">
        <v>44286</v>
      </c>
      <c r="B1498" s="13">
        <v>6204.2550000000001</v>
      </c>
      <c r="C1498" s="13">
        <v>5938.7629999999999</v>
      </c>
    </row>
    <row r="1499" spans="1:3" x14ac:dyDescent="0.25">
      <c r="A1499" s="12">
        <v>44287</v>
      </c>
      <c r="B1499" s="13">
        <v>14208.75</v>
      </c>
      <c r="C1499" s="13">
        <v>14382.982</v>
      </c>
    </row>
    <row r="1500" spans="1:3" x14ac:dyDescent="0.25">
      <c r="A1500" s="12">
        <v>44288</v>
      </c>
      <c r="B1500" s="13">
        <v>11775.5</v>
      </c>
      <c r="C1500" s="13">
        <v>11619.127</v>
      </c>
    </row>
    <row r="1501" spans="1:3" x14ac:dyDescent="0.25">
      <c r="A1501" s="12">
        <v>44289</v>
      </c>
      <c r="B1501" s="13">
        <v>7419.5</v>
      </c>
      <c r="C1501" s="13">
        <v>7338.3270000000002</v>
      </c>
    </row>
    <row r="1502" spans="1:3" x14ac:dyDescent="0.25">
      <c r="A1502" s="12">
        <v>44290</v>
      </c>
      <c r="B1502" s="13">
        <v>9127.75</v>
      </c>
      <c r="C1502" s="13">
        <v>8970.7630000000008</v>
      </c>
    </row>
    <row r="1503" spans="1:3" x14ac:dyDescent="0.25">
      <c r="A1503" s="12">
        <v>44291</v>
      </c>
      <c r="B1503" s="13">
        <v>7797.05</v>
      </c>
      <c r="C1503" s="13">
        <v>7782.9089999999997</v>
      </c>
    </row>
    <row r="1504" spans="1:3" x14ac:dyDescent="0.25">
      <c r="A1504" s="12">
        <v>44292</v>
      </c>
      <c r="B1504" s="13">
        <v>8943.1530000000002</v>
      </c>
      <c r="C1504" s="13">
        <v>8819.4179999999997</v>
      </c>
    </row>
    <row r="1505" spans="1:3" x14ac:dyDescent="0.25">
      <c r="A1505" s="12">
        <v>44293</v>
      </c>
      <c r="B1505" s="13">
        <v>9167.6749999999993</v>
      </c>
      <c r="C1505" s="13">
        <v>9094.4</v>
      </c>
    </row>
    <row r="1506" spans="1:3" x14ac:dyDescent="0.25">
      <c r="A1506" s="12">
        <v>44294</v>
      </c>
      <c r="B1506" s="13">
        <v>8005.55</v>
      </c>
      <c r="C1506" s="13">
        <v>7814.3270000000002</v>
      </c>
    </row>
    <row r="1507" spans="1:3" x14ac:dyDescent="0.25">
      <c r="A1507" s="12">
        <v>44295</v>
      </c>
      <c r="B1507" s="13">
        <v>7020.8</v>
      </c>
      <c r="C1507" s="13">
        <v>6876.1450000000004</v>
      </c>
    </row>
    <row r="1508" spans="1:3" x14ac:dyDescent="0.25">
      <c r="A1508" s="12">
        <v>44296</v>
      </c>
      <c r="B1508" s="13">
        <v>8883.5079999999998</v>
      </c>
      <c r="C1508" s="13">
        <v>8762.3269999999993</v>
      </c>
    </row>
    <row r="1509" spans="1:3" x14ac:dyDescent="0.25">
      <c r="A1509" s="12">
        <v>44297</v>
      </c>
      <c r="B1509" s="13">
        <v>9144.2999999999993</v>
      </c>
      <c r="C1509" s="13">
        <v>8983.4179999999997</v>
      </c>
    </row>
    <row r="1510" spans="1:3" x14ac:dyDescent="0.25">
      <c r="A1510" s="12">
        <v>44298</v>
      </c>
      <c r="B1510" s="13">
        <v>9163.2279999999992</v>
      </c>
      <c r="C1510" s="13">
        <v>9048.7270000000008</v>
      </c>
    </row>
    <row r="1511" spans="1:3" x14ac:dyDescent="0.25">
      <c r="A1511" s="12">
        <v>44299</v>
      </c>
      <c r="B1511" s="13">
        <v>9543.6479999999992</v>
      </c>
      <c r="C1511" s="13">
        <v>9286.7630000000008</v>
      </c>
    </row>
    <row r="1512" spans="1:3" x14ac:dyDescent="0.25">
      <c r="A1512" s="12">
        <v>44300</v>
      </c>
      <c r="B1512" s="13">
        <v>8765.893</v>
      </c>
      <c r="C1512" s="13">
        <v>8500.1450000000004</v>
      </c>
    </row>
    <row r="1513" spans="1:3" x14ac:dyDescent="0.25">
      <c r="A1513" s="12">
        <v>44301</v>
      </c>
      <c r="B1513" s="13">
        <v>9537.25</v>
      </c>
      <c r="C1513" s="13">
        <v>9406.6910000000007</v>
      </c>
    </row>
    <row r="1514" spans="1:3" x14ac:dyDescent="0.25">
      <c r="A1514" s="12">
        <v>44302</v>
      </c>
      <c r="B1514" s="13">
        <v>9897.6849999999995</v>
      </c>
      <c r="C1514" s="13">
        <v>9296</v>
      </c>
    </row>
    <row r="1515" spans="1:3" x14ac:dyDescent="0.25">
      <c r="A1515" s="12">
        <v>44303</v>
      </c>
      <c r="B1515" s="13">
        <v>9986.7999999999993</v>
      </c>
      <c r="C1515" s="13">
        <v>8967.4179999999997</v>
      </c>
    </row>
    <row r="1516" spans="1:3" x14ac:dyDescent="0.25">
      <c r="A1516" s="12">
        <v>44304</v>
      </c>
      <c r="B1516" s="13">
        <v>8268.7080000000005</v>
      </c>
      <c r="C1516" s="13">
        <v>8105.8180000000002</v>
      </c>
    </row>
    <row r="1517" spans="1:3" x14ac:dyDescent="0.25">
      <c r="A1517" s="12">
        <v>44305</v>
      </c>
      <c r="B1517" s="13">
        <v>8956.7000000000007</v>
      </c>
      <c r="C1517" s="13">
        <v>8766.0360000000001</v>
      </c>
    </row>
    <row r="1518" spans="1:3" x14ac:dyDescent="0.25">
      <c r="A1518" s="12">
        <v>44306</v>
      </c>
      <c r="B1518" s="13">
        <v>9210.35</v>
      </c>
      <c r="C1518" s="13">
        <v>8537.6730000000007</v>
      </c>
    </row>
    <row r="1519" spans="1:3" x14ac:dyDescent="0.25">
      <c r="A1519" s="12">
        <v>44307</v>
      </c>
      <c r="B1519" s="13">
        <v>8005.05</v>
      </c>
      <c r="C1519" s="13">
        <v>7748.509</v>
      </c>
    </row>
    <row r="1520" spans="1:3" x14ac:dyDescent="0.25">
      <c r="A1520" s="12">
        <v>44308</v>
      </c>
      <c r="B1520" s="13">
        <v>8228.8179999999993</v>
      </c>
      <c r="C1520" s="13">
        <v>8067.9269999999997</v>
      </c>
    </row>
    <row r="1521" spans="1:3" x14ac:dyDescent="0.25">
      <c r="A1521" s="12">
        <v>44309</v>
      </c>
      <c r="B1521" s="13">
        <v>8483.0750000000007</v>
      </c>
      <c r="C1521" s="13">
        <v>8129.1629999999996</v>
      </c>
    </row>
    <row r="1522" spans="1:3" x14ac:dyDescent="0.25">
      <c r="A1522" s="12">
        <v>44310</v>
      </c>
      <c r="B1522" s="13">
        <v>8915.98</v>
      </c>
      <c r="C1522" s="13">
        <v>8753.8909999999996</v>
      </c>
    </row>
    <row r="1523" spans="1:3" x14ac:dyDescent="0.25">
      <c r="A1523" s="12">
        <v>44311</v>
      </c>
      <c r="B1523" s="13">
        <v>8311.1</v>
      </c>
      <c r="C1523" s="13">
        <v>8205.6730000000007</v>
      </c>
    </row>
    <row r="1524" spans="1:3" x14ac:dyDescent="0.25">
      <c r="A1524" s="12">
        <v>44312</v>
      </c>
      <c r="B1524" s="13">
        <v>8542.35</v>
      </c>
      <c r="C1524" s="13">
        <v>8371.6360000000004</v>
      </c>
    </row>
    <row r="1525" spans="1:3" x14ac:dyDescent="0.25">
      <c r="A1525" s="12">
        <v>44313</v>
      </c>
      <c r="B1525" s="13">
        <v>10440.998</v>
      </c>
      <c r="C1525" s="13">
        <v>10277.891</v>
      </c>
    </row>
    <row r="1526" spans="1:3" x14ac:dyDescent="0.25">
      <c r="A1526" s="12">
        <v>44314</v>
      </c>
      <c r="B1526" s="13">
        <v>10398.438</v>
      </c>
      <c r="C1526" s="13">
        <v>10211.418</v>
      </c>
    </row>
    <row r="1527" spans="1:3" x14ac:dyDescent="0.25">
      <c r="A1527" s="12">
        <v>44315</v>
      </c>
      <c r="B1527" s="13">
        <v>10481.75</v>
      </c>
      <c r="C1527" s="13">
        <v>10237.673000000001</v>
      </c>
    </row>
    <row r="1528" spans="1:3" x14ac:dyDescent="0.25">
      <c r="A1528" s="12">
        <v>44316</v>
      </c>
      <c r="B1528" s="13">
        <v>9963.75</v>
      </c>
      <c r="C1528" s="13">
        <v>9654.0360000000001</v>
      </c>
    </row>
    <row r="1529" spans="1:3" x14ac:dyDescent="0.25">
      <c r="A1529" s="12">
        <v>44317</v>
      </c>
      <c r="B1529" s="13">
        <v>9676.08</v>
      </c>
      <c r="C1529" s="13">
        <v>9346.1090000000004</v>
      </c>
    </row>
    <row r="1530" spans="1:3" x14ac:dyDescent="0.25">
      <c r="A1530" s="12">
        <v>44318</v>
      </c>
      <c r="B1530" s="13">
        <v>8561.3349999999991</v>
      </c>
      <c r="C1530" s="13">
        <v>8144.0730000000003</v>
      </c>
    </row>
    <row r="1531" spans="1:3" x14ac:dyDescent="0.25">
      <c r="A1531" s="12">
        <v>44319</v>
      </c>
      <c r="B1531" s="13">
        <v>8339.0499999999993</v>
      </c>
      <c r="C1531" s="13">
        <v>8114.1090000000004</v>
      </c>
    </row>
    <row r="1532" spans="1:3" x14ac:dyDescent="0.25">
      <c r="A1532" s="12">
        <v>44320</v>
      </c>
      <c r="B1532" s="13">
        <v>9189.9025000000001</v>
      </c>
      <c r="C1532" s="13">
        <v>8863.5630000000001</v>
      </c>
    </row>
    <row r="1533" spans="1:3" x14ac:dyDescent="0.25">
      <c r="A1533" s="12">
        <v>44321</v>
      </c>
      <c r="B1533" s="13">
        <v>10249.550000000001</v>
      </c>
      <c r="C1533" s="13">
        <v>9944.509</v>
      </c>
    </row>
    <row r="1534" spans="1:3" x14ac:dyDescent="0.25">
      <c r="A1534" s="12">
        <v>44322</v>
      </c>
      <c r="B1534" s="13">
        <v>12962.747500000001</v>
      </c>
      <c r="C1534" s="13">
        <v>12972.290999999999</v>
      </c>
    </row>
    <row r="1535" spans="1:3" x14ac:dyDescent="0.25">
      <c r="A1535" s="12">
        <v>44323</v>
      </c>
      <c r="B1535" s="13">
        <v>10868.5175</v>
      </c>
      <c r="C1535" s="13">
        <v>10710.618</v>
      </c>
    </row>
    <row r="1536" spans="1:3" x14ac:dyDescent="0.25">
      <c r="A1536" s="12">
        <v>44324</v>
      </c>
      <c r="B1536" s="13">
        <v>11161.95</v>
      </c>
      <c r="C1536" s="13">
        <v>9577.9629999999997</v>
      </c>
    </row>
    <row r="1537" spans="1:3" x14ac:dyDescent="0.25">
      <c r="A1537" s="12">
        <v>44325</v>
      </c>
      <c r="B1537" s="13">
        <v>10096.339999999998</v>
      </c>
      <c r="C1537" s="13">
        <v>11385.6</v>
      </c>
    </row>
    <row r="1538" spans="1:3" x14ac:dyDescent="0.25">
      <c r="A1538" s="12">
        <v>44326</v>
      </c>
      <c r="B1538" s="13">
        <v>10754.404999999999</v>
      </c>
      <c r="C1538" s="13">
        <v>10525.091</v>
      </c>
    </row>
    <row r="1539" spans="1:3" x14ac:dyDescent="0.25">
      <c r="A1539" s="12">
        <v>44327</v>
      </c>
      <c r="B1539" s="13">
        <v>10984.715</v>
      </c>
      <c r="C1539" s="13">
        <v>10603.781999999999</v>
      </c>
    </row>
    <row r="1540" spans="1:3" x14ac:dyDescent="0.25">
      <c r="A1540" s="12">
        <v>44328</v>
      </c>
      <c r="B1540" s="13">
        <v>13691.344999999999</v>
      </c>
      <c r="C1540" s="13">
        <v>13401.018</v>
      </c>
    </row>
    <row r="1541" spans="1:3" x14ac:dyDescent="0.25">
      <c r="A1541" s="12">
        <v>44329</v>
      </c>
      <c r="B1541" s="13">
        <v>14151.242499999998</v>
      </c>
      <c r="C1541" s="13">
        <v>13721.091</v>
      </c>
    </row>
    <row r="1542" spans="1:3" x14ac:dyDescent="0.25">
      <c r="A1542" s="12">
        <v>44330</v>
      </c>
      <c r="B1542" s="13">
        <v>14702.745000000001</v>
      </c>
      <c r="C1542" s="13">
        <v>14260.290999999999</v>
      </c>
    </row>
    <row r="1543" spans="1:3" x14ac:dyDescent="0.25">
      <c r="A1543" s="12">
        <v>44331</v>
      </c>
      <c r="B1543" s="13">
        <v>11696</v>
      </c>
      <c r="C1543" s="13">
        <v>13125.891</v>
      </c>
    </row>
    <row r="1544" spans="1:3" x14ac:dyDescent="0.25">
      <c r="A1544" s="12">
        <v>44332</v>
      </c>
      <c r="B1544" s="13">
        <v>12312.497500000001</v>
      </c>
      <c r="C1544" s="13">
        <v>12248.218000000001</v>
      </c>
    </row>
    <row r="1545" spans="1:3" x14ac:dyDescent="0.25">
      <c r="A1545" s="12">
        <v>44333</v>
      </c>
      <c r="B1545" s="13">
        <v>12582.25</v>
      </c>
      <c r="C1545" s="13">
        <v>12450.036</v>
      </c>
    </row>
    <row r="1546" spans="1:3" x14ac:dyDescent="0.25">
      <c r="A1546" s="12">
        <v>44334</v>
      </c>
      <c r="B1546" s="13">
        <v>14904.135</v>
      </c>
      <c r="C1546" s="13">
        <v>15094.909</v>
      </c>
    </row>
    <row r="1547" spans="1:3" x14ac:dyDescent="0.25">
      <c r="A1547" s="12">
        <v>44335</v>
      </c>
      <c r="B1547" s="13">
        <v>24506.155000000002</v>
      </c>
      <c r="C1547" s="13">
        <v>24980.145</v>
      </c>
    </row>
    <row r="1548" spans="1:3" x14ac:dyDescent="0.25">
      <c r="A1548" s="12">
        <v>44336</v>
      </c>
      <c r="B1548" s="13">
        <v>28993.372499999994</v>
      </c>
      <c r="C1548" s="13">
        <v>27747.708999999999</v>
      </c>
    </row>
    <row r="1549" spans="1:3" x14ac:dyDescent="0.25">
      <c r="A1549" s="12">
        <v>44337</v>
      </c>
      <c r="B1549" s="13">
        <v>30191.3</v>
      </c>
      <c r="C1549" s="13">
        <v>29997.381000000001</v>
      </c>
    </row>
    <row r="1550" spans="1:3" x14ac:dyDescent="0.25">
      <c r="A1550" s="12">
        <v>44338</v>
      </c>
      <c r="B1550" s="13">
        <v>28661.700000000004</v>
      </c>
      <c r="C1550" s="13">
        <v>28674.690999999999</v>
      </c>
    </row>
    <row r="1551" spans="1:3" x14ac:dyDescent="0.25">
      <c r="A1551" s="12">
        <v>44339</v>
      </c>
      <c r="B1551" s="13">
        <v>25095.200000000001</v>
      </c>
      <c r="C1551" s="13">
        <v>24849.526999999998</v>
      </c>
    </row>
    <row r="1552" spans="1:3" x14ac:dyDescent="0.25">
      <c r="A1552" s="12">
        <v>44340</v>
      </c>
      <c r="B1552" s="13">
        <v>25044.15</v>
      </c>
      <c r="C1552" s="13">
        <v>25364.145</v>
      </c>
    </row>
    <row r="1553" spans="1:3" x14ac:dyDescent="0.25">
      <c r="A1553" s="12">
        <v>44341</v>
      </c>
      <c r="B1553" s="13">
        <v>23944.65</v>
      </c>
      <c r="C1553" s="13">
        <v>23769.018</v>
      </c>
    </row>
    <row r="1554" spans="1:3" x14ac:dyDescent="0.25">
      <c r="A1554" s="12">
        <v>44342</v>
      </c>
      <c r="B1554" s="13">
        <v>24614.977500000001</v>
      </c>
      <c r="C1554" s="13">
        <v>24919.345000000001</v>
      </c>
    </row>
    <row r="1555" spans="1:3" x14ac:dyDescent="0.25">
      <c r="A1555" s="12">
        <v>44343</v>
      </c>
      <c r="B1555" s="13">
        <v>29036.914999999994</v>
      </c>
      <c r="C1555" s="13">
        <v>28575.127</v>
      </c>
    </row>
    <row r="1556" spans="1:3" x14ac:dyDescent="0.25">
      <c r="A1556" s="12">
        <v>44344</v>
      </c>
      <c r="B1556" s="13">
        <v>30822.21</v>
      </c>
      <c r="C1556" s="13">
        <v>30525.163</v>
      </c>
    </row>
    <row r="1557" spans="1:3" x14ac:dyDescent="0.25">
      <c r="A1557" s="12">
        <v>44345</v>
      </c>
      <c r="B1557" s="13">
        <v>30830.39</v>
      </c>
      <c r="C1557" s="13">
        <v>30491.708999999999</v>
      </c>
    </row>
    <row r="1558" spans="1:3" x14ac:dyDescent="0.25">
      <c r="A1558" s="12">
        <v>44346</v>
      </c>
      <c r="B1558" s="13">
        <v>30827.997499999998</v>
      </c>
      <c r="C1558" s="13">
        <v>30370.690999999999</v>
      </c>
    </row>
    <row r="1559" spans="1:3" x14ac:dyDescent="0.25">
      <c r="A1559" s="12">
        <v>44347</v>
      </c>
      <c r="B1559" s="13">
        <v>30790.899999999998</v>
      </c>
      <c r="C1559" s="13">
        <v>30495.853999999999</v>
      </c>
    </row>
    <row r="1560" spans="1:3" x14ac:dyDescent="0.25">
      <c r="A1560" s="12">
        <v>44348</v>
      </c>
      <c r="B1560" s="13">
        <v>30828</v>
      </c>
      <c r="C1560" s="13">
        <v>30603.054</v>
      </c>
    </row>
    <row r="1561" spans="1:3" x14ac:dyDescent="0.25">
      <c r="A1561" s="12">
        <v>44349</v>
      </c>
      <c r="B1561" s="13">
        <v>30828</v>
      </c>
      <c r="C1561" s="13">
        <v>30647.447</v>
      </c>
    </row>
    <row r="1562" spans="1:3" x14ac:dyDescent="0.25">
      <c r="A1562" s="12">
        <v>44350</v>
      </c>
      <c r="B1562" s="13">
        <v>30827.48</v>
      </c>
      <c r="C1562" s="13">
        <v>30713.817999999999</v>
      </c>
    </row>
    <row r="1563" spans="1:3" x14ac:dyDescent="0.25">
      <c r="A1563" s="12">
        <v>44351</v>
      </c>
      <c r="B1563" s="13">
        <v>30827.998</v>
      </c>
      <c r="C1563" s="13">
        <v>30462.909</v>
      </c>
    </row>
    <row r="1564" spans="1:3" x14ac:dyDescent="0.25">
      <c r="A1564" s="12">
        <v>44352</v>
      </c>
      <c r="B1564" s="13">
        <v>30828</v>
      </c>
      <c r="C1564" s="13">
        <v>30549.163</v>
      </c>
    </row>
    <row r="1565" spans="1:3" x14ac:dyDescent="0.25">
      <c r="A1565" s="12">
        <v>44353</v>
      </c>
      <c r="B1565" s="13">
        <v>30814.643</v>
      </c>
      <c r="C1565" s="13">
        <v>30661.744999999999</v>
      </c>
    </row>
    <row r="1566" spans="1:3" x14ac:dyDescent="0.25">
      <c r="A1566" s="12">
        <v>44354</v>
      </c>
      <c r="B1566" s="13">
        <v>30828</v>
      </c>
      <c r="C1566" s="13">
        <v>30638.617999999999</v>
      </c>
    </row>
    <row r="1567" spans="1:3" x14ac:dyDescent="0.25">
      <c r="A1567" s="12">
        <v>44355</v>
      </c>
      <c r="B1567" s="13">
        <v>23492.562000000002</v>
      </c>
      <c r="C1567" s="13">
        <v>20318.762999999999</v>
      </c>
    </row>
    <row r="1568" spans="1:3" x14ac:dyDescent="0.25">
      <c r="A1568" s="12">
        <v>44356</v>
      </c>
      <c r="B1568" s="13">
        <v>30824.803</v>
      </c>
      <c r="C1568" s="13">
        <v>30625.817999999999</v>
      </c>
    </row>
    <row r="1569" spans="1:3" x14ac:dyDescent="0.25">
      <c r="A1569" s="12">
        <v>44357</v>
      </c>
      <c r="B1569" s="13">
        <v>29739.884999999998</v>
      </c>
      <c r="C1569" s="13">
        <v>29399.272000000001</v>
      </c>
    </row>
    <row r="1570" spans="1:3" x14ac:dyDescent="0.25">
      <c r="A1570" s="12">
        <v>44358</v>
      </c>
      <c r="B1570" s="13">
        <v>29741</v>
      </c>
      <c r="C1570" s="13">
        <v>29623.418000000001</v>
      </c>
    </row>
    <row r="1571" spans="1:3" x14ac:dyDescent="0.25">
      <c r="A1571" s="12">
        <v>44359</v>
      </c>
      <c r="B1571" s="13">
        <v>29758.008000000002</v>
      </c>
      <c r="C1571" s="13">
        <v>29584.580999999998</v>
      </c>
    </row>
    <row r="1572" spans="1:3" x14ac:dyDescent="0.25">
      <c r="A1572" s="12">
        <v>44360</v>
      </c>
      <c r="B1572" s="13">
        <v>29974.848000000002</v>
      </c>
      <c r="C1572" s="13">
        <v>30151.708999999999</v>
      </c>
    </row>
    <row r="1573" spans="1:3" x14ac:dyDescent="0.25">
      <c r="A1573" s="12">
        <v>44361</v>
      </c>
      <c r="B1573" s="13">
        <v>30818.213</v>
      </c>
      <c r="C1573" s="13">
        <v>30752.072</v>
      </c>
    </row>
    <row r="1574" spans="1:3" x14ac:dyDescent="0.25">
      <c r="A1574" s="12">
        <v>44362</v>
      </c>
      <c r="B1574" s="13">
        <v>30828</v>
      </c>
      <c r="C1574" s="13">
        <v>30593.817999999999</v>
      </c>
    </row>
    <row r="1575" spans="1:3" x14ac:dyDescent="0.25">
      <c r="A1575" s="12">
        <v>44363</v>
      </c>
      <c r="B1575" s="13">
        <v>30828</v>
      </c>
      <c r="C1575" s="13">
        <v>30638.762999999999</v>
      </c>
    </row>
    <row r="1576" spans="1:3" x14ac:dyDescent="0.25">
      <c r="A1576" s="12">
        <v>44364</v>
      </c>
      <c r="B1576" s="13">
        <v>30827.998</v>
      </c>
      <c r="C1576" s="13">
        <v>30642.036</v>
      </c>
    </row>
    <row r="1577" spans="1:3" x14ac:dyDescent="0.25">
      <c r="A1577" s="12">
        <v>44365</v>
      </c>
      <c r="B1577" s="13">
        <v>30828</v>
      </c>
      <c r="C1577" s="13">
        <v>30752.145</v>
      </c>
    </row>
    <row r="1578" spans="1:3" x14ac:dyDescent="0.25">
      <c r="A1578" s="12">
        <v>44366</v>
      </c>
      <c r="B1578" s="13">
        <v>30777.248</v>
      </c>
      <c r="C1578" s="13">
        <v>30672.508999999998</v>
      </c>
    </row>
    <row r="1579" spans="1:3" x14ac:dyDescent="0.25">
      <c r="A1579" s="12">
        <v>44367</v>
      </c>
      <c r="B1579" s="13">
        <v>30828</v>
      </c>
      <c r="C1579" s="13">
        <v>30592.218000000001</v>
      </c>
    </row>
    <row r="1580" spans="1:3" x14ac:dyDescent="0.25">
      <c r="A1580" s="12">
        <v>44368</v>
      </c>
      <c r="B1580" s="13">
        <v>30828</v>
      </c>
      <c r="C1580" s="13">
        <v>30778.835999999999</v>
      </c>
    </row>
    <row r="1581" spans="1:3" x14ac:dyDescent="0.25">
      <c r="A1581" s="12">
        <v>44369</v>
      </c>
      <c r="B1581" s="13">
        <v>30827.998</v>
      </c>
      <c r="C1581" s="13">
        <v>30761.963</v>
      </c>
    </row>
    <row r="1582" spans="1:3" x14ac:dyDescent="0.25">
      <c r="A1582" s="12">
        <v>44370</v>
      </c>
      <c r="B1582" s="13">
        <v>30828</v>
      </c>
      <c r="C1582" s="13">
        <v>30753.744999999999</v>
      </c>
    </row>
    <row r="1583" spans="1:3" x14ac:dyDescent="0.25">
      <c r="A1583" s="12">
        <v>44371</v>
      </c>
      <c r="B1583" s="13">
        <v>30818.400000000001</v>
      </c>
      <c r="C1583" s="13">
        <v>30518.109</v>
      </c>
    </row>
    <row r="1584" spans="1:3" x14ac:dyDescent="0.25">
      <c r="A1584" s="12">
        <v>44372</v>
      </c>
      <c r="B1584" s="13">
        <v>30789.503000000001</v>
      </c>
      <c r="C1584" s="13">
        <v>30570.254000000001</v>
      </c>
    </row>
    <row r="1585" spans="1:3" x14ac:dyDescent="0.25">
      <c r="A1585" s="12">
        <v>44373</v>
      </c>
      <c r="B1585" s="13">
        <v>30823.7</v>
      </c>
      <c r="C1585" s="13">
        <v>30724</v>
      </c>
    </row>
    <row r="1586" spans="1:3" x14ac:dyDescent="0.25">
      <c r="A1586" s="12">
        <v>44374</v>
      </c>
      <c r="B1586" s="13">
        <v>30813.152999999998</v>
      </c>
      <c r="C1586" s="13">
        <v>30812.218000000001</v>
      </c>
    </row>
    <row r="1587" spans="1:3" x14ac:dyDescent="0.25">
      <c r="A1587" s="12">
        <v>44375</v>
      </c>
      <c r="B1587" s="13">
        <v>30828</v>
      </c>
      <c r="C1587" s="13">
        <v>30695.345000000001</v>
      </c>
    </row>
    <row r="1588" spans="1:3" x14ac:dyDescent="0.25">
      <c r="A1588" s="12">
        <v>44376</v>
      </c>
      <c r="B1588" s="13">
        <v>30566.865000000002</v>
      </c>
      <c r="C1588" s="13">
        <v>30357.526999999998</v>
      </c>
    </row>
    <row r="1589" spans="1:3" x14ac:dyDescent="0.25">
      <c r="A1589" s="12">
        <v>44377</v>
      </c>
      <c r="B1589" s="13">
        <v>30258.12</v>
      </c>
      <c r="C1589" s="13">
        <v>29754.690999999999</v>
      </c>
    </row>
    <row r="1590" spans="1:3" x14ac:dyDescent="0.25">
      <c r="A1590" s="12">
        <v>44378</v>
      </c>
      <c r="B1590" s="13">
        <v>30457.08</v>
      </c>
      <c r="C1590" s="13">
        <v>30288.945</v>
      </c>
    </row>
    <row r="1591" spans="1:3" x14ac:dyDescent="0.25">
      <c r="A1591" s="12">
        <v>44379</v>
      </c>
      <c r="B1591" s="13">
        <v>30464.48</v>
      </c>
      <c r="C1591" s="13">
        <v>30200</v>
      </c>
    </row>
    <row r="1592" spans="1:3" x14ac:dyDescent="0.25">
      <c r="A1592" s="12">
        <v>44380</v>
      </c>
      <c r="B1592" s="13">
        <v>29968.18</v>
      </c>
      <c r="C1592" s="13">
        <v>29736</v>
      </c>
    </row>
    <row r="1593" spans="1:3" x14ac:dyDescent="0.25">
      <c r="A1593" s="12">
        <v>44381</v>
      </c>
      <c r="B1593" s="13">
        <v>30463.15</v>
      </c>
      <c r="C1593" s="13">
        <v>30257.963</v>
      </c>
    </row>
    <row r="1594" spans="1:3" x14ac:dyDescent="0.25">
      <c r="A1594" s="12">
        <v>44382</v>
      </c>
      <c r="B1594" s="13">
        <v>29966.78</v>
      </c>
      <c r="C1594" s="13">
        <v>29942.981</v>
      </c>
    </row>
    <row r="1595" spans="1:3" x14ac:dyDescent="0.25">
      <c r="A1595" s="12">
        <v>44383</v>
      </c>
      <c r="B1595" s="13">
        <v>30461.279999999999</v>
      </c>
      <c r="C1595" s="13">
        <v>30455.491000000002</v>
      </c>
    </row>
    <row r="1596" spans="1:3" x14ac:dyDescent="0.25">
      <c r="A1596" s="12">
        <v>44384</v>
      </c>
      <c r="B1596" s="13">
        <v>30461.279999999999</v>
      </c>
      <c r="C1596" s="13">
        <v>30117.927</v>
      </c>
    </row>
    <row r="1597" spans="1:3" x14ac:dyDescent="0.25">
      <c r="A1597" s="12">
        <v>44385</v>
      </c>
      <c r="B1597" s="13">
        <v>30470.28</v>
      </c>
      <c r="C1597" s="13">
        <v>30243.491000000002</v>
      </c>
    </row>
    <row r="1598" spans="1:3" x14ac:dyDescent="0.25">
      <c r="A1598" s="12">
        <v>44386</v>
      </c>
      <c r="B1598" s="13">
        <v>30451.21</v>
      </c>
      <c r="C1598" s="13">
        <v>30313.891</v>
      </c>
    </row>
    <row r="1599" spans="1:3" x14ac:dyDescent="0.25">
      <c r="A1599" s="12">
        <v>44387</v>
      </c>
      <c r="B1599" s="13">
        <v>29943.78</v>
      </c>
      <c r="C1599" s="13">
        <v>29870.036</v>
      </c>
    </row>
    <row r="1600" spans="1:3" x14ac:dyDescent="0.25">
      <c r="A1600" s="12">
        <v>44388</v>
      </c>
      <c r="B1600" s="13">
        <v>30461.279999999999</v>
      </c>
      <c r="C1600" s="13">
        <v>30301.236000000001</v>
      </c>
    </row>
    <row r="1601" spans="1:3" x14ac:dyDescent="0.25">
      <c r="A1601" s="12">
        <v>44389</v>
      </c>
      <c r="B1601" s="13">
        <v>30330.578000000001</v>
      </c>
      <c r="C1601" s="13">
        <v>30041.454000000002</v>
      </c>
    </row>
    <row r="1602" spans="1:3" x14ac:dyDescent="0.25">
      <c r="A1602" s="12">
        <v>44390</v>
      </c>
      <c r="B1602" s="13">
        <v>29850.87</v>
      </c>
      <c r="C1602" s="13">
        <v>29670.109</v>
      </c>
    </row>
    <row r="1603" spans="1:3" x14ac:dyDescent="0.25">
      <c r="A1603" s="12">
        <v>44391</v>
      </c>
      <c r="B1603" s="13">
        <v>30335.258000000002</v>
      </c>
      <c r="C1603" s="13">
        <v>30093.236000000001</v>
      </c>
    </row>
    <row r="1604" spans="1:3" x14ac:dyDescent="0.25">
      <c r="A1604" s="12">
        <v>44392</v>
      </c>
      <c r="B1604" s="13">
        <v>30310.595000000001</v>
      </c>
      <c r="C1604" s="13">
        <v>30226.690999999999</v>
      </c>
    </row>
    <row r="1605" spans="1:3" x14ac:dyDescent="0.25">
      <c r="A1605" s="12">
        <v>44393</v>
      </c>
      <c r="B1605" s="13">
        <v>29846.014999999999</v>
      </c>
      <c r="C1605" s="13">
        <v>29916.508999999998</v>
      </c>
    </row>
    <row r="1606" spans="1:3" x14ac:dyDescent="0.25">
      <c r="A1606" s="12">
        <v>44394</v>
      </c>
      <c r="B1606" s="13">
        <v>30341.279999999999</v>
      </c>
      <c r="C1606" s="13">
        <v>30094.909</v>
      </c>
    </row>
    <row r="1607" spans="1:3" x14ac:dyDescent="0.25">
      <c r="A1607" s="12">
        <v>44395</v>
      </c>
      <c r="B1607" s="13">
        <v>27764.92</v>
      </c>
      <c r="C1607" s="13">
        <v>27659.562999999998</v>
      </c>
    </row>
    <row r="1608" spans="1:3" x14ac:dyDescent="0.25">
      <c r="A1608" s="12">
        <v>44396</v>
      </c>
      <c r="B1608" s="13">
        <v>30752.244999999999</v>
      </c>
      <c r="C1608" s="13">
        <v>30562.036</v>
      </c>
    </row>
    <row r="1609" spans="1:3" x14ac:dyDescent="0.25">
      <c r="A1609" s="12">
        <v>44397</v>
      </c>
      <c r="B1609" s="13">
        <v>30273.634999999998</v>
      </c>
      <c r="C1609" s="13">
        <v>30059.200000000001</v>
      </c>
    </row>
    <row r="1610" spans="1:3" x14ac:dyDescent="0.25">
      <c r="A1610" s="12">
        <v>44398</v>
      </c>
      <c r="B1610" s="13">
        <v>30809.924999999999</v>
      </c>
      <c r="C1610" s="13">
        <v>30698.617999999999</v>
      </c>
    </row>
    <row r="1611" spans="1:3" x14ac:dyDescent="0.25">
      <c r="A1611" s="12">
        <v>44399</v>
      </c>
      <c r="B1611" s="13">
        <v>30813.279999999999</v>
      </c>
      <c r="C1611" s="13">
        <v>30650.544999999998</v>
      </c>
    </row>
    <row r="1612" spans="1:3" x14ac:dyDescent="0.25">
      <c r="A1612" s="12">
        <v>44400</v>
      </c>
      <c r="B1612" s="13">
        <v>30821.279999999999</v>
      </c>
      <c r="C1612" s="13">
        <v>30745.817999999999</v>
      </c>
    </row>
    <row r="1613" spans="1:3" x14ac:dyDescent="0.25">
      <c r="A1613" s="12">
        <v>44401</v>
      </c>
      <c r="B1613" s="13">
        <v>30821.277999999998</v>
      </c>
      <c r="C1613" s="13">
        <v>30815.127</v>
      </c>
    </row>
    <row r="1614" spans="1:3" x14ac:dyDescent="0.25">
      <c r="A1614" s="12">
        <v>44402</v>
      </c>
      <c r="B1614" s="13">
        <v>30326.28</v>
      </c>
      <c r="C1614" s="13">
        <v>30188.072</v>
      </c>
    </row>
    <row r="1615" spans="1:3" x14ac:dyDescent="0.25">
      <c r="A1615" s="12">
        <v>44403</v>
      </c>
      <c r="B1615" s="13">
        <v>30810.19</v>
      </c>
      <c r="C1615" s="13">
        <v>30726.109</v>
      </c>
    </row>
    <row r="1616" spans="1:3" x14ac:dyDescent="0.25">
      <c r="A1616" s="12">
        <v>44404</v>
      </c>
      <c r="B1616" s="13">
        <v>30816.48</v>
      </c>
      <c r="C1616" s="13">
        <v>30740.291000000001</v>
      </c>
    </row>
    <row r="1617" spans="1:3" x14ac:dyDescent="0.25">
      <c r="A1617" s="12">
        <v>44405</v>
      </c>
      <c r="B1617" s="13">
        <v>30816.48</v>
      </c>
      <c r="C1617" s="13">
        <v>30745.163</v>
      </c>
    </row>
    <row r="1618" spans="1:3" x14ac:dyDescent="0.25">
      <c r="A1618" s="12">
        <v>44406</v>
      </c>
      <c r="B1618" s="13">
        <v>30813.279999999999</v>
      </c>
      <c r="C1618" s="13">
        <v>30722.254000000001</v>
      </c>
    </row>
    <row r="1619" spans="1:3" x14ac:dyDescent="0.25">
      <c r="A1619" s="12">
        <v>44407</v>
      </c>
      <c r="B1619" s="13">
        <v>30821.279999999999</v>
      </c>
      <c r="C1619" s="13">
        <v>30705.163</v>
      </c>
    </row>
    <row r="1620" spans="1:3" x14ac:dyDescent="0.25">
      <c r="A1620" s="12">
        <v>44408</v>
      </c>
      <c r="B1620" s="13">
        <v>30820.99</v>
      </c>
      <c r="C1620" s="13">
        <v>30723.418000000001</v>
      </c>
    </row>
    <row r="1621" spans="1:3" x14ac:dyDescent="0.25">
      <c r="A1621" s="12">
        <v>44409</v>
      </c>
      <c r="B1621" s="13">
        <v>29781.8</v>
      </c>
      <c r="C1621" s="13">
        <v>29649.163</v>
      </c>
    </row>
    <row r="1622" spans="1:3" x14ac:dyDescent="0.25">
      <c r="A1622" s="12">
        <v>44410</v>
      </c>
      <c r="B1622" s="13">
        <v>30818.400000000001</v>
      </c>
      <c r="C1622" s="13">
        <v>30798.544999999998</v>
      </c>
    </row>
    <row r="1623" spans="1:3" x14ac:dyDescent="0.25">
      <c r="A1623" s="12">
        <v>44411</v>
      </c>
      <c r="B1623" s="13">
        <v>30818.400000000001</v>
      </c>
      <c r="C1623" s="13">
        <v>30750.109</v>
      </c>
    </row>
    <row r="1624" spans="1:3" x14ac:dyDescent="0.25">
      <c r="A1624" s="12">
        <v>44412</v>
      </c>
      <c r="B1624" s="13">
        <v>30818.400000000001</v>
      </c>
      <c r="C1624" s="13">
        <v>30703.562999999998</v>
      </c>
    </row>
    <row r="1625" spans="1:3" x14ac:dyDescent="0.25">
      <c r="A1625" s="12">
        <v>44413</v>
      </c>
      <c r="B1625" s="13">
        <v>30818.400000000001</v>
      </c>
      <c r="C1625" s="13">
        <v>30719.054</v>
      </c>
    </row>
    <row r="1626" spans="1:3" x14ac:dyDescent="0.25">
      <c r="A1626" s="12">
        <v>44414</v>
      </c>
      <c r="B1626" s="13">
        <v>30818.400000000001</v>
      </c>
      <c r="C1626" s="13">
        <v>30714.909</v>
      </c>
    </row>
    <row r="1627" spans="1:3" x14ac:dyDescent="0.25">
      <c r="A1627" s="12">
        <v>44415</v>
      </c>
      <c r="B1627" s="13">
        <v>30818.400000000001</v>
      </c>
      <c r="C1627" s="13">
        <v>30762.472000000002</v>
      </c>
    </row>
    <row r="1628" spans="1:3" x14ac:dyDescent="0.25">
      <c r="A1628" s="12">
        <v>44416</v>
      </c>
      <c r="B1628" s="13">
        <v>29796.6</v>
      </c>
      <c r="C1628" s="13">
        <v>29544.871999999999</v>
      </c>
    </row>
    <row r="1629" spans="1:3" x14ac:dyDescent="0.25">
      <c r="A1629" s="12">
        <v>44417</v>
      </c>
      <c r="B1629" s="13">
        <v>30818.400000000001</v>
      </c>
      <c r="C1629" s="13">
        <v>30592.145</v>
      </c>
    </row>
    <row r="1630" spans="1:3" x14ac:dyDescent="0.25">
      <c r="A1630" s="12">
        <v>44418</v>
      </c>
      <c r="B1630" s="13">
        <v>28574.240000000002</v>
      </c>
      <c r="C1630" s="13">
        <v>28529.963</v>
      </c>
    </row>
    <row r="1631" spans="1:3" x14ac:dyDescent="0.25">
      <c r="A1631" s="12">
        <v>44419</v>
      </c>
      <c r="B1631" s="13">
        <v>31301.238000000001</v>
      </c>
      <c r="C1631" s="13">
        <v>31230.254000000001</v>
      </c>
    </row>
    <row r="1632" spans="1:3" x14ac:dyDescent="0.25">
      <c r="A1632" s="12">
        <v>44420</v>
      </c>
      <c r="B1632" s="13">
        <v>31296</v>
      </c>
      <c r="C1632" s="13">
        <v>31161.018</v>
      </c>
    </row>
    <row r="1633" spans="1:3" x14ac:dyDescent="0.25">
      <c r="A1633" s="12">
        <v>44421</v>
      </c>
      <c r="B1633" s="13">
        <v>31035</v>
      </c>
      <c r="C1633" s="13">
        <v>31087.491000000002</v>
      </c>
    </row>
    <row r="1634" spans="1:3" x14ac:dyDescent="0.25">
      <c r="A1634" s="12">
        <v>44422</v>
      </c>
      <c r="B1634" s="13">
        <v>14527.65</v>
      </c>
      <c r="C1634" s="13">
        <v>14506.326999999999</v>
      </c>
    </row>
    <row r="1635" spans="1:3" x14ac:dyDescent="0.25">
      <c r="A1635" s="12">
        <v>44423</v>
      </c>
      <c r="B1635" s="13">
        <v>31295.998</v>
      </c>
      <c r="C1635" s="13">
        <v>31274.472000000002</v>
      </c>
    </row>
    <row r="1636" spans="1:3" x14ac:dyDescent="0.25">
      <c r="A1636" s="12">
        <v>44424</v>
      </c>
      <c r="B1636" s="13">
        <v>31296</v>
      </c>
      <c r="C1636" s="13">
        <v>31299.635999999999</v>
      </c>
    </row>
    <row r="1637" spans="1:3" x14ac:dyDescent="0.25">
      <c r="A1637" s="12">
        <v>44425</v>
      </c>
      <c r="B1637" s="13">
        <v>31296</v>
      </c>
      <c r="C1637" s="13">
        <v>31304.363000000001</v>
      </c>
    </row>
    <row r="1638" spans="1:3" x14ac:dyDescent="0.25">
      <c r="A1638" s="12">
        <v>44426</v>
      </c>
      <c r="B1638" s="13">
        <v>31296</v>
      </c>
      <c r="C1638" s="13">
        <v>31225.817999999999</v>
      </c>
    </row>
    <row r="1639" spans="1:3" x14ac:dyDescent="0.25">
      <c r="A1639" s="12">
        <v>44427</v>
      </c>
      <c r="B1639" s="13">
        <v>31296</v>
      </c>
      <c r="C1639" s="13">
        <v>31185.671999999999</v>
      </c>
    </row>
    <row r="1640" spans="1:3" x14ac:dyDescent="0.25">
      <c r="A1640" s="12">
        <v>44428</v>
      </c>
      <c r="B1640" s="13">
        <v>31296</v>
      </c>
      <c r="C1640" s="13">
        <v>31108.072</v>
      </c>
    </row>
    <row r="1641" spans="1:3" x14ac:dyDescent="0.25">
      <c r="A1641" s="12">
        <v>44429</v>
      </c>
      <c r="B1641" s="13">
        <v>31296</v>
      </c>
      <c r="C1641" s="13">
        <v>31199.708999999999</v>
      </c>
    </row>
    <row r="1642" spans="1:3" x14ac:dyDescent="0.25">
      <c r="A1642" s="12">
        <v>44430</v>
      </c>
      <c r="B1642" s="13">
        <v>31295.695</v>
      </c>
      <c r="C1642" s="13">
        <v>31124.145</v>
      </c>
    </row>
    <row r="1643" spans="1:3" x14ac:dyDescent="0.25">
      <c r="A1643" s="12">
        <v>44431</v>
      </c>
      <c r="B1643" s="13">
        <v>31296</v>
      </c>
      <c r="C1643" s="13">
        <v>31198.109</v>
      </c>
    </row>
    <row r="1644" spans="1:3" x14ac:dyDescent="0.25">
      <c r="A1644" s="12">
        <v>44432</v>
      </c>
      <c r="B1644" s="13">
        <v>31296</v>
      </c>
      <c r="C1644" s="13">
        <v>31249.018</v>
      </c>
    </row>
    <row r="1645" spans="1:3" x14ac:dyDescent="0.25">
      <c r="A1645" s="12">
        <v>44433</v>
      </c>
      <c r="B1645" s="13">
        <v>31296</v>
      </c>
      <c r="C1645" s="13">
        <v>31237.744999999999</v>
      </c>
    </row>
    <row r="1646" spans="1:3" x14ac:dyDescent="0.25">
      <c r="A1646" s="12">
        <v>44434</v>
      </c>
      <c r="B1646" s="13">
        <v>31296</v>
      </c>
      <c r="C1646" s="13">
        <v>29793.671999999999</v>
      </c>
    </row>
    <row r="1647" spans="1:3" x14ac:dyDescent="0.25">
      <c r="A1647" s="12">
        <v>44435</v>
      </c>
      <c r="B1647" s="13">
        <v>31295.998</v>
      </c>
      <c r="C1647" s="13">
        <v>31296.945</v>
      </c>
    </row>
    <row r="1648" spans="1:3" x14ac:dyDescent="0.25">
      <c r="A1648" s="12">
        <v>44436</v>
      </c>
      <c r="B1648" s="13">
        <v>31296</v>
      </c>
      <c r="C1648" s="13">
        <v>31241.891</v>
      </c>
    </row>
    <row r="1649" spans="1:3" x14ac:dyDescent="0.25">
      <c r="A1649" s="12">
        <v>44437</v>
      </c>
      <c r="B1649" s="13">
        <v>31296</v>
      </c>
      <c r="C1649" s="13">
        <v>31080.653999999999</v>
      </c>
    </row>
    <row r="1650" spans="1:3" x14ac:dyDescent="0.25">
      <c r="A1650" s="12">
        <v>44438</v>
      </c>
      <c r="B1650" s="13">
        <v>31296</v>
      </c>
      <c r="C1650" s="13">
        <v>31195.708999999999</v>
      </c>
    </row>
    <row r="1651" spans="1:3" x14ac:dyDescent="0.25">
      <c r="A1651" s="12">
        <v>44439</v>
      </c>
      <c r="B1651" s="13">
        <v>31295.562999999998</v>
      </c>
      <c r="C1651" s="13">
        <v>31058.617999999999</v>
      </c>
    </row>
    <row r="1652" spans="1:3" x14ac:dyDescent="0.25">
      <c r="A1652" s="12">
        <v>44440</v>
      </c>
      <c r="B1652" s="13">
        <v>31294.685000000001</v>
      </c>
      <c r="C1652" s="13">
        <v>31196.871999999999</v>
      </c>
    </row>
    <row r="1653" spans="1:3" x14ac:dyDescent="0.25">
      <c r="A1653" s="12">
        <v>44441</v>
      </c>
      <c r="B1653" s="13">
        <v>31261.098000000002</v>
      </c>
      <c r="C1653" s="13">
        <v>31222.762999999999</v>
      </c>
    </row>
    <row r="1654" spans="1:3" x14ac:dyDescent="0.25">
      <c r="A1654" s="12">
        <v>44442</v>
      </c>
      <c r="B1654" s="13">
        <v>31296</v>
      </c>
      <c r="C1654" s="13">
        <v>31069.382000000001</v>
      </c>
    </row>
    <row r="1655" spans="1:3" x14ac:dyDescent="0.25">
      <c r="A1655" s="12">
        <v>44443</v>
      </c>
      <c r="B1655" s="13">
        <v>31296</v>
      </c>
      <c r="C1655" s="13">
        <v>31133.454000000002</v>
      </c>
    </row>
    <row r="1656" spans="1:3" x14ac:dyDescent="0.25">
      <c r="A1656" s="12">
        <v>44444</v>
      </c>
      <c r="B1656" s="13">
        <v>31289.05</v>
      </c>
      <c r="C1656" s="13">
        <v>31156.436000000002</v>
      </c>
    </row>
    <row r="1657" spans="1:3" x14ac:dyDescent="0.25">
      <c r="A1657" s="12">
        <v>44445</v>
      </c>
      <c r="B1657" s="13">
        <v>31296</v>
      </c>
      <c r="C1657" s="13">
        <v>31221.018</v>
      </c>
    </row>
    <row r="1658" spans="1:3" x14ac:dyDescent="0.25">
      <c r="A1658" s="12">
        <v>44446</v>
      </c>
      <c r="B1658" s="13">
        <v>31291.200000000001</v>
      </c>
      <c r="C1658" s="13">
        <v>30603.491000000002</v>
      </c>
    </row>
    <row r="1659" spans="1:3" x14ac:dyDescent="0.25">
      <c r="A1659" s="12">
        <v>44447</v>
      </c>
      <c r="B1659" s="13">
        <v>31295.998</v>
      </c>
      <c r="C1659" s="13">
        <v>31245.309000000001</v>
      </c>
    </row>
    <row r="1660" spans="1:3" x14ac:dyDescent="0.25">
      <c r="A1660" s="12">
        <v>44448</v>
      </c>
      <c r="B1660" s="13">
        <v>31296</v>
      </c>
      <c r="C1660" s="13">
        <v>31205.382000000001</v>
      </c>
    </row>
    <row r="1661" spans="1:3" x14ac:dyDescent="0.25">
      <c r="A1661" s="12">
        <v>44449</v>
      </c>
      <c r="B1661" s="13">
        <v>31296</v>
      </c>
      <c r="C1661" s="13">
        <v>31066.327000000001</v>
      </c>
    </row>
    <row r="1662" spans="1:3" x14ac:dyDescent="0.25">
      <c r="A1662" s="12">
        <v>44450</v>
      </c>
      <c r="B1662" s="13">
        <v>31296</v>
      </c>
      <c r="C1662" s="13">
        <v>31151.927</v>
      </c>
    </row>
    <row r="1663" spans="1:3" x14ac:dyDescent="0.25">
      <c r="A1663" s="12">
        <v>44451</v>
      </c>
      <c r="B1663" s="13">
        <v>30773.505000000001</v>
      </c>
      <c r="C1663" s="13">
        <v>30682.762999999999</v>
      </c>
    </row>
    <row r="1664" spans="1:3" x14ac:dyDescent="0.25">
      <c r="A1664" s="12">
        <v>44452</v>
      </c>
      <c r="B1664" s="13">
        <v>31291.547999999999</v>
      </c>
      <c r="C1664" s="13">
        <v>31194.400000000001</v>
      </c>
    </row>
    <row r="1665" spans="1:3" x14ac:dyDescent="0.25">
      <c r="A1665" s="12">
        <v>44453</v>
      </c>
      <c r="B1665" s="13">
        <v>31296</v>
      </c>
      <c r="C1665" s="13">
        <v>31215.635999999999</v>
      </c>
    </row>
    <row r="1666" spans="1:3" x14ac:dyDescent="0.25">
      <c r="A1666" s="12">
        <v>44454</v>
      </c>
      <c r="B1666" s="13">
        <v>31296</v>
      </c>
      <c r="C1666" s="13">
        <v>31227.200000000001</v>
      </c>
    </row>
    <row r="1667" spans="1:3" x14ac:dyDescent="0.25">
      <c r="A1667" s="12">
        <v>44455</v>
      </c>
      <c r="B1667" s="13">
        <v>31296</v>
      </c>
      <c r="C1667" s="13">
        <v>31213.091</v>
      </c>
    </row>
    <row r="1668" spans="1:3" x14ac:dyDescent="0.25">
      <c r="A1668" s="12">
        <v>44456</v>
      </c>
      <c r="B1668" s="13">
        <v>31295.998</v>
      </c>
      <c r="C1668" s="13">
        <v>31008.581999999999</v>
      </c>
    </row>
    <row r="1669" spans="1:3" x14ac:dyDescent="0.25">
      <c r="A1669" s="12">
        <v>44457</v>
      </c>
      <c r="B1669" s="13">
        <v>31296</v>
      </c>
      <c r="C1669" s="13">
        <v>31163.853999999999</v>
      </c>
    </row>
    <row r="1670" spans="1:3" x14ac:dyDescent="0.25">
      <c r="A1670" s="12">
        <v>44458</v>
      </c>
      <c r="B1670" s="13">
        <v>30861.8</v>
      </c>
      <c r="C1670" s="13">
        <v>30791.345000000001</v>
      </c>
    </row>
    <row r="1671" spans="1:3" x14ac:dyDescent="0.25">
      <c r="A1671" s="12">
        <v>44459</v>
      </c>
      <c r="B1671" s="13">
        <v>30043.200000000001</v>
      </c>
      <c r="C1671" s="13">
        <v>29764.072</v>
      </c>
    </row>
    <row r="1672" spans="1:3" x14ac:dyDescent="0.25">
      <c r="A1672" s="12">
        <v>44460</v>
      </c>
      <c r="B1672" s="13">
        <v>27504.294999999998</v>
      </c>
      <c r="C1672" s="13">
        <v>26503.418000000001</v>
      </c>
    </row>
    <row r="1673" spans="1:3" x14ac:dyDescent="0.25">
      <c r="A1673" s="12">
        <v>44461</v>
      </c>
      <c r="B1673" s="13">
        <v>27314.797999999999</v>
      </c>
      <c r="C1673" s="13">
        <v>26988.218000000001</v>
      </c>
    </row>
    <row r="1674" spans="1:3" x14ac:dyDescent="0.25">
      <c r="A1674" s="12">
        <v>44462</v>
      </c>
      <c r="B1674" s="13">
        <v>25268.748</v>
      </c>
      <c r="C1674" s="13">
        <v>24824.799999999999</v>
      </c>
    </row>
    <row r="1675" spans="1:3" x14ac:dyDescent="0.25">
      <c r="A1675" s="12">
        <v>44463</v>
      </c>
      <c r="B1675" s="13">
        <v>25054.3</v>
      </c>
      <c r="C1675" s="13">
        <v>25535.345000000001</v>
      </c>
    </row>
    <row r="1676" spans="1:3" x14ac:dyDescent="0.25">
      <c r="A1676" s="12">
        <v>44464</v>
      </c>
      <c r="B1676" s="13">
        <v>27527.625</v>
      </c>
      <c r="C1676" s="13">
        <v>27115.418000000001</v>
      </c>
    </row>
    <row r="1677" spans="1:3" x14ac:dyDescent="0.25">
      <c r="A1677" s="12">
        <v>44465</v>
      </c>
      <c r="B1677" s="13">
        <v>27412.799999999999</v>
      </c>
      <c r="C1677" s="13">
        <v>27147.491000000002</v>
      </c>
    </row>
    <row r="1678" spans="1:3" x14ac:dyDescent="0.25">
      <c r="A1678" s="12">
        <v>44466</v>
      </c>
      <c r="B1678" s="13">
        <v>26107.8</v>
      </c>
      <c r="C1678" s="13">
        <v>25543.272000000001</v>
      </c>
    </row>
    <row r="1679" spans="1:3" x14ac:dyDescent="0.25">
      <c r="A1679" s="12">
        <v>44467</v>
      </c>
      <c r="B1679" s="13">
        <v>24085.047999999999</v>
      </c>
      <c r="C1679" s="13">
        <v>23896.508999999998</v>
      </c>
    </row>
    <row r="1680" spans="1:3" x14ac:dyDescent="0.25">
      <c r="A1680" s="12">
        <v>44468</v>
      </c>
      <c r="B1680" s="13">
        <v>23672.098000000002</v>
      </c>
      <c r="C1680" s="13">
        <v>23478.472000000002</v>
      </c>
    </row>
    <row r="1681" spans="1:3" x14ac:dyDescent="0.25">
      <c r="A1681" s="12">
        <v>44469</v>
      </c>
      <c r="B1681" s="13">
        <v>23276.1</v>
      </c>
      <c r="C1681" s="13">
        <v>23183.054</v>
      </c>
    </row>
    <row r="1682" spans="1:3" x14ac:dyDescent="0.25">
      <c r="A1682" s="12">
        <v>44470</v>
      </c>
      <c r="B1682" s="13">
        <v>22100.799999999999</v>
      </c>
      <c r="C1682" s="13">
        <v>21865.309000000001</v>
      </c>
    </row>
    <row r="1683" spans="1:3" x14ac:dyDescent="0.25">
      <c r="A1683" s="12">
        <v>44471</v>
      </c>
      <c r="B1683" s="13">
        <v>21135.8</v>
      </c>
      <c r="C1683" s="13">
        <v>20896.873</v>
      </c>
    </row>
    <row r="1684" spans="1:3" x14ac:dyDescent="0.25">
      <c r="A1684" s="12">
        <v>44472</v>
      </c>
      <c r="B1684" s="13">
        <v>21432</v>
      </c>
      <c r="C1684" s="13">
        <v>21344.581999999999</v>
      </c>
    </row>
    <row r="1685" spans="1:3" x14ac:dyDescent="0.25">
      <c r="A1685" s="12">
        <v>44473</v>
      </c>
      <c r="B1685" s="13">
        <v>22345.695</v>
      </c>
      <c r="C1685" s="13">
        <v>22246.036</v>
      </c>
    </row>
    <row r="1686" spans="1:3" x14ac:dyDescent="0.25">
      <c r="A1686" s="12">
        <v>44474</v>
      </c>
      <c r="B1686" s="13">
        <v>21234.198</v>
      </c>
      <c r="C1686" s="13">
        <v>21144.073</v>
      </c>
    </row>
    <row r="1687" spans="1:3" x14ac:dyDescent="0.25">
      <c r="A1687" s="12">
        <v>44475</v>
      </c>
      <c r="B1687" s="13">
        <v>20301.595000000001</v>
      </c>
      <c r="C1687" s="13">
        <v>19932.726999999999</v>
      </c>
    </row>
    <row r="1688" spans="1:3" x14ac:dyDescent="0.25">
      <c r="A1688" s="12">
        <v>44476</v>
      </c>
      <c r="B1688" s="13">
        <v>19621.25</v>
      </c>
      <c r="C1688" s="13">
        <v>19575.562999999998</v>
      </c>
    </row>
    <row r="1689" spans="1:3" x14ac:dyDescent="0.25">
      <c r="A1689" s="12">
        <v>44477</v>
      </c>
      <c r="B1689" s="13">
        <v>19437.3</v>
      </c>
      <c r="C1689" s="13">
        <v>19333.309000000001</v>
      </c>
    </row>
    <row r="1690" spans="1:3" x14ac:dyDescent="0.25">
      <c r="A1690" s="12">
        <v>44478</v>
      </c>
      <c r="B1690" s="13">
        <v>19252</v>
      </c>
      <c r="C1690" s="13">
        <v>19193.163</v>
      </c>
    </row>
    <row r="1691" spans="1:3" x14ac:dyDescent="0.25">
      <c r="A1691" s="12">
        <v>44479</v>
      </c>
      <c r="B1691" s="13">
        <v>20951.887999999999</v>
      </c>
      <c r="C1691" s="13">
        <v>20212.363000000001</v>
      </c>
    </row>
    <row r="1692" spans="1:3" x14ac:dyDescent="0.25">
      <c r="A1692" s="12">
        <v>44480</v>
      </c>
      <c r="B1692" s="13">
        <v>20740.494999999999</v>
      </c>
      <c r="C1692" s="13">
        <v>20352.291000000001</v>
      </c>
    </row>
    <row r="1693" spans="1:3" x14ac:dyDescent="0.25">
      <c r="A1693" s="12">
        <v>44481</v>
      </c>
      <c r="B1693" s="13">
        <v>18623.088</v>
      </c>
      <c r="C1693" s="13">
        <v>18390.036</v>
      </c>
    </row>
    <row r="1694" spans="1:3" x14ac:dyDescent="0.25">
      <c r="A1694" s="12">
        <v>44482</v>
      </c>
      <c r="B1694" s="13">
        <v>18832.125</v>
      </c>
      <c r="C1694" s="13">
        <v>18508.436000000002</v>
      </c>
    </row>
    <row r="1695" spans="1:3" x14ac:dyDescent="0.25">
      <c r="A1695" s="12">
        <v>44483</v>
      </c>
      <c r="B1695" s="13">
        <v>16764.154999999999</v>
      </c>
      <c r="C1695" s="13">
        <v>16202.545</v>
      </c>
    </row>
    <row r="1696" spans="1:3" x14ac:dyDescent="0.25">
      <c r="A1696" s="12">
        <v>44484</v>
      </c>
      <c r="B1696" s="13">
        <v>17778.422999999999</v>
      </c>
      <c r="C1696" s="13">
        <v>17161.526999999998</v>
      </c>
    </row>
    <row r="1697" spans="1:3" x14ac:dyDescent="0.25">
      <c r="A1697" s="12">
        <v>44485</v>
      </c>
      <c r="B1697" s="13">
        <v>16795.582999999999</v>
      </c>
      <c r="C1697" s="13">
        <v>16630.617999999999</v>
      </c>
    </row>
    <row r="1698" spans="1:3" x14ac:dyDescent="0.25">
      <c r="A1698" s="12">
        <v>44486</v>
      </c>
      <c r="B1698" s="13">
        <v>17142.898000000001</v>
      </c>
      <c r="C1698" s="13">
        <v>16625.526999999998</v>
      </c>
    </row>
    <row r="1699" spans="1:3" x14ac:dyDescent="0.25">
      <c r="A1699" s="12">
        <v>44487</v>
      </c>
      <c r="B1699" s="13">
        <v>17277.834999999999</v>
      </c>
      <c r="C1699" s="13">
        <v>16783.273000000001</v>
      </c>
    </row>
    <row r="1700" spans="1:3" x14ac:dyDescent="0.25">
      <c r="A1700" s="12">
        <v>44488</v>
      </c>
      <c r="B1700" s="13">
        <v>26065.4</v>
      </c>
      <c r="C1700" s="13">
        <v>25987.418000000001</v>
      </c>
    </row>
    <row r="1701" spans="1:3" x14ac:dyDescent="0.25">
      <c r="A1701" s="12">
        <v>44489</v>
      </c>
      <c r="B1701" s="13">
        <v>26085.599999999999</v>
      </c>
      <c r="C1701" s="13">
        <v>25672.291000000001</v>
      </c>
    </row>
    <row r="1702" spans="1:3" x14ac:dyDescent="0.25">
      <c r="A1702" s="12">
        <v>44490</v>
      </c>
      <c r="B1702" s="13">
        <v>26085.598000000002</v>
      </c>
      <c r="C1702" s="13">
        <v>24803.491000000002</v>
      </c>
    </row>
    <row r="1703" spans="1:3" x14ac:dyDescent="0.25">
      <c r="A1703" s="12">
        <v>44491</v>
      </c>
      <c r="B1703" s="13">
        <v>25450</v>
      </c>
      <c r="C1703" s="13">
        <v>25037.817999999999</v>
      </c>
    </row>
    <row r="1704" spans="1:3" x14ac:dyDescent="0.25">
      <c r="A1704" s="12">
        <v>44492</v>
      </c>
      <c r="B1704" s="13">
        <v>22599.75</v>
      </c>
      <c r="C1704" s="13">
        <v>22185.891</v>
      </c>
    </row>
    <row r="1705" spans="1:3" x14ac:dyDescent="0.25">
      <c r="A1705" s="12">
        <v>44493</v>
      </c>
      <c r="B1705" s="13">
        <v>22318.738000000001</v>
      </c>
      <c r="C1705" s="13">
        <v>21842.036</v>
      </c>
    </row>
    <row r="1706" spans="1:3" x14ac:dyDescent="0.25">
      <c r="A1706" s="12">
        <v>44494</v>
      </c>
      <c r="B1706" s="13">
        <v>20441.2</v>
      </c>
      <c r="C1706" s="13">
        <v>19753.599999999999</v>
      </c>
    </row>
    <row r="1707" spans="1:3" x14ac:dyDescent="0.25">
      <c r="A1707" s="12">
        <v>44495</v>
      </c>
      <c r="B1707" s="13">
        <v>18903.150000000001</v>
      </c>
      <c r="C1707" s="13">
        <v>18139.273000000001</v>
      </c>
    </row>
    <row r="1708" spans="1:3" x14ac:dyDescent="0.25">
      <c r="A1708" s="12">
        <v>44496</v>
      </c>
      <c r="B1708" s="13">
        <v>18468</v>
      </c>
      <c r="C1708" s="13">
        <v>17818.982</v>
      </c>
    </row>
    <row r="1709" spans="1:3" x14ac:dyDescent="0.25">
      <c r="A1709" s="12">
        <v>44497</v>
      </c>
      <c r="B1709" s="13">
        <v>17360.599999999999</v>
      </c>
      <c r="C1709" s="13">
        <v>16952.073</v>
      </c>
    </row>
    <row r="1710" spans="1:3" x14ac:dyDescent="0.25">
      <c r="A1710" s="12">
        <v>44498</v>
      </c>
      <c r="B1710" s="13">
        <v>16165.55</v>
      </c>
      <c r="C1710" s="13">
        <v>15757.382</v>
      </c>
    </row>
    <row r="1711" spans="1:3" x14ac:dyDescent="0.25">
      <c r="A1711" s="12">
        <v>44499</v>
      </c>
      <c r="B1711" s="13">
        <v>16276.475</v>
      </c>
      <c r="C1711" s="13">
        <v>15733.6</v>
      </c>
    </row>
    <row r="1712" spans="1:3" x14ac:dyDescent="0.25">
      <c r="A1712" s="12">
        <v>44500</v>
      </c>
      <c r="B1712" s="13">
        <v>15836.817999999999</v>
      </c>
      <c r="C1712" s="13">
        <v>15683.418</v>
      </c>
    </row>
    <row r="1713" spans="1:3" x14ac:dyDescent="0.25">
      <c r="A1713" s="12">
        <v>44501</v>
      </c>
      <c r="B1713" s="13">
        <v>14380.805</v>
      </c>
      <c r="C1713" s="13">
        <v>14092.145</v>
      </c>
    </row>
    <row r="1714" spans="1:3" x14ac:dyDescent="0.25">
      <c r="A1714" s="12">
        <v>44502</v>
      </c>
      <c r="B1714" s="13">
        <v>14471.35</v>
      </c>
      <c r="C1714" s="13">
        <v>13997.308999999999</v>
      </c>
    </row>
    <row r="1715" spans="1:3" x14ac:dyDescent="0.25">
      <c r="A1715" s="12">
        <v>44503</v>
      </c>
      <c r="B1715" s="13">
        <v>13759.8</v>
      </c>
      <c r="C1715" s="13">
        <v>13424.582</v>
      </c>
    </row>
    <row r="1716" spans="1:3" x14ac:dyDescent="0.25">
      <c r="A1716" s="12">
        <v>44504</v>
      </c>
      <c r="B1716" s="13">
        <v>13379.58</v>
      </c>
      <c r="C1716" s="13">
        <v>12743.564</v>
      </c>
    </row>
    <row r="1717" spans="1:3" x14ac:dyDescent="0.25">
      <c r="A1717" s="12">
        <v>44505</v>
      </c>
      <c r="B1717" s="13">
        <v>14339.89</v>
      </c>
      <c r="C1717" s="13">
        <v>13747.564</v>
      </c>
    </row>
    <row r="1718" spans="1:3" x14ac:dyDescent="0.25">
      <c r="A1718" s="12">
        <v>44506</v>
      </c>
      <c r="B1718" s="13">
        <v>13757.424999999999</v>
      </c>
      <c r="C1718" s="13">
        <v>13501.964</v>
      </c>
    </row>
    <row r="1719" spans="1:3" x14ac:dyDescent="0.25">
      <c r="A1719" s="12">
        <v>44507</v>
      </c>
      <c r="B1719" s="13">
        <v>12776.075000000001</v>
      </c>
      <c r="C1719" s="13">
        <v>12640.945</v>
      </c>
    </row>
    <row r="1720" spans="1:3" x14ac:dyDescent="0.25">
      <c r="A1720" s="12">
        <v>44508</v>
      </c>
      <c r="B1720" s="13">
        <v>12668.022999999999</v>
      </c>
      <c r="C1720" s="13">
        <v>12507.2</v>
      </c>
    </row>
    <row r="1721" spans="1:3" x14ac:dyDescent="0.25">
      <c r="A1721" s="12">
        <v>44509</v>
      </c>
      <c r="B1721" s="13">
        <v>12181.05</v>
      </c>
      <c r="C1721" s="13">
        <v>12056</v>
      </c>
    </row>
    <row r="1722" spans="1:3" x14ac:dyDescent="0.25">
      <c r="A1722" s="12">
        <v>44510</v>
      </c>
      <c r="B1722" s="13">
        <v>11837.344999999999</v>
      </c>
      <c r="C1722" s="13">
        <v>11426.036</v>
      </c>
    </row>
    <row r="1723" spans="1:3" x14ac:dyDescent="0.25">
      <c r="A1723" s="12">
        <v>44511</v>
      </c>
      <c r="B1723" s="13">
        <v>11087.54</v>
      </c>
      <c r="C1723" s="13">
        <v>10599.927</v>
      </c>
    </row>
    <row r="1724" spans="1:3" x14ac:dyDescent="0.25">
      <c r="A1724" s="12">
        <v>44512</v>
      </c>
      <c r="B1724" s="13">
        <v>12577.55</v>
      </c>
      <c r="C1724" s="13">
        <v>12393.817999999999</v>
      </c>
    </row>
    <row r="1725" spans="1:3" x14ac:dyDescent="0.25">
      <c r="A1725" s="12">
        <v>44513</v>
      </c>
      <c r="B1725" s="13">
        <v>11435.848</v>
      </c>
      <c r="C1725" s="13">
        <v>11240.436</v>
      </c>
    </row>
    <row r="1726" spans="1:3" x14ac:dyDescent="0.25">
      <c r="A1726" s="12">
        <v>44514</v>
      </c>
      <c r="B1726" s="13">
        <v>11481.548000000001</v>
      </c>
      <c r="C1726" s="13">
        <v>11291.054</v>
      </c>
    </row>
    <row r="1727" spans="1:3" x14ac:dyDescent="0.25">
      <c r="A1727" s="12">
        <v>44515</v>
      </c>
      <c r="B1727" s="13">
        <v>11534.9</v>
      </c>
      <c r="C1727" s="13">
        <v>11330.254000000001</v>
      </c>
    </row>
    <row r="1728" spans="1:3" x14ac:dyDescent="0.25">
      <c r="A1728" s="12">
        <v>44516</v>
      </c>
      <c r="B1728" s="13">
        <v>11531.6</v>
      </c>
      <c r="C1728" s="13">
        <v>11334.691000000001</v>
      </c>
    </row>
    <row r="1729" spans="1:3" x14ac:dyDescent="0.25">
      <c r="A1729" s="12">
        <v>44517</v>
      </c>
      <c r="B1729" s="13">
        <v>10676.3</v>
      </c>
      <c r="C1729" s="13">
        <v>10635.344999999999</v>
      </c>
    </row>
    <row r="1730" spans="1:3" x14ac:dyDescent="0.25">
      <c r="A1730" s="12">
        <v>44518</v>
      </c>
      <c r="B1730" s="13">
        <v>10876.3</v>
      </c>
      <c r="C1730" s="13">
        <v>10771.853999999999</v>
      </c>
    </row>
    <row r="1731" spans="1:3" x14ac:dyDescent="0.25">
      <c r="A1731" s="12">
        <v>44519</v>
      </c>
      <c r="B1731" s="13">
        <v>10386.15</v>
      </c>
      <c r="C1731" s="13">
        <v>10075.418</v>
      </c>
    </row>
    <row r="1732" spans="1:3" x14ac:dyDescent="0.25">
      <c r="A1732" s="12">
        <v>44520</v>
      </c>
      <c r="B1732" s="13">
        <v>10649.55</v>
      </c>
      <c r="C1732" s="13">
        <v>10437.164000000001</v>
      </c>
    </row>
    <row r="1733" spans="1:3" x14ac:dyDescent="0.25">
      <c r="A1733" s="12">
        <v>44521</v>
      </c>
      <c r="B1733" s="13">
        <v>10815.25</v>
      </c>
      <c r="C1733" s="13">
        <v>10593.745000000001</v>
      </c>
    </row>
    <row r="1734" spans="1:3" x14ac:dyDescent="0.25">
      <c r="A1734" s="12">
        <v>44522</v>
      </c>
      <c r="B1734" s="13">
        <v>10821.4</v>
      </c>
      <c r="C1734" s="13">
        <v>10671.709000000001</v>
      </c>
    </row>
    <row r="1735" spans="1:3" x14ac:dyDescent="0.25">
      <c r="A1735" s="12">
        <v>44523</v>
      </c>
      <c r="B1735" s="13">
        <v>11381.15</v>
      </c>
      <c r="C1735" s="13">
        <v>11187.127</v>
      </c>
    </row>
    <row r="1736" spans="1:3" x14ac:dyDescent="0.25">
      <c r="A1736" s="12">
        <v>44524</v>
      </c>
      <c r="B1736" s="13">
        <v>11233.6</v>
      </c>
      <c r="C1736" s="13">
        <v>11067.927</v>
      </c>
    </row>
    <row r="1737" spans="1:3" x14ac:dyDescent="0.25">
      <c r="A1737" s="12">
        <v>44525</v>
      </c>
      <c r="B1737" s="13">
        <v>10465.9</v>
      </c>
      <c r="C1737" s="13">
        <v>10315.344999999999</v>
      </c>
    </row>
    <row r="1738" spans="1:3" x14ac:dyDescent="0.25">
      <c r="A1738" s="12">
        <v>44526</v>
      </c>
      <c r="B1738" s="13">
        <v>9764.5</v>
      </c>
      <c r="C1738" s="13">
        <v>9688.1450000000004</v>
      </c>
    </row>
    <row r="1739" spans="1:3" x14ac:dyDescent="0.25">
      <c r="A1739" s="12">
        <v>44527</v>
      </c>
      <c r="B1739" s="13">
        <v>9960.25</v>
      </c>
      <c r="C1739" s="13">
        <v>9795.8539999999994</v>
      </c>
    </row>
    <row r="1740" spans="1:3" x14ac:dyDescent="0.25">
      <c r="A1740" s="12">
        <v>44528</v>
      </c>
      <c r="B1740" s="13">
        <v>8886.35</v>
      </c>
      <c r="C1740" s="13">
        <v>8580.4359999999997</v>
      </c>
    </row>
    <row r="1741" spans="1:3" x14ac:dyDescent="0.25">
      <c r="A1741" s="12">
        <v>44529</v>
      </c>
      <c r="B1741" s="13">
        <v>9105.4220000000005</v>
      </c>
      <c r="C1741" s="13">
        <v>8908.9449999999997</v>
      </c>
    </row>
    <row r="1742" spans="1:3" x14ac:dyDescent="0.25">
      <c r="A1742" s="12">
        <v>44530</v>
      </c>
      <c r="B1742" s="13">
        <v>9745.65</v>
      </c>
      <c r="C1742" s="13">
        <v>9673.6730000000007</v>
      </c>
    </row>
    <row r="1743" spans="1:3" x14ac:dyDescent="0.25">
      <c r="A1743" s="12">
        <v>44531</v>
      </c>
      <c r="B1743" s="13">
        <v>9338.85</v>
      </c>
      <c r="C1743" s="13">
        <v>9342.6180000000004</v>
      </c>
    </row>
    <row r="1744" spans="1:3" x14ac:dyDescent="0.25">
      <c r="A1744" s="12">
        <v>44532</v>
      </c>
      <c r="B1744" s="13">
        <v>9020.2999999999993</v>
      </c>
      <c r="C1744" s="13">
        <v>8830.2540000000008</v>
      </c>
    </row>
    <row r="1745" spans="1:3" x14ac:dyDescent="0.25">
      <c r="A1745" s="12">
        <v>44533</v>
      </c>
      <c r="B1745" s="13">
        <v>9461.6</v>
      </c>
      <c r="C1745" s="13">
        <v>9330.2540000000008</v>
      </c>
    </row>
    <row r="1746" spans="1:3" x14ac:dyDescent="0.25">
      <c r="A1746" s="12">
        <v>44534</v>
      </c>
      <c r="B1746" s="13">
        <v>9260.7999999999993</v>
      </c>
      <c r="C1746" s="13">
        <v>9178.5450000000001</v>
      </c>
    </row>
    <row r="1747" spans="1:3" x14ac:dyDescent="0.25">
      <c r="A1747" s="12">
        <v>44535</v>
      </c>
      <c r="B1747" s="13">
        <v>8965.15</v>
      </c>
      <c r="C1747" s="13">
        <v>8858.6910000000007</v>
      </c>
    </row>
    <row r="1748" spans="1:3" x14ac:dyDescent="0.25">
      <c r="A1748" s="12">
        <v>44536</v>
      </c>
      <c r="B1748" s="13">
        <v>8862.9</v>
      </c>
      <c r="C1748" s="13">
        <v>8754.6180000000004</v>
      </c>
    </row>
    <row r="1749" spans="1:3" x14ac:dyDescent="0.25">
      <c r="A1749" s="12">
        <v>44537</v>
      </c>
      <c r="B1749" s="13">
        <v>8830.6</v>
      </c>
      <c r="C1749" s="13">
        <v>8600.6540000000005</v>
      </c>
    </row>
    <row r="1750" spans="1:3" x14ac:dyDescent="0.25">
      <c r="A1750" s="12">
        <v>44538</v>
      </c>
      <c r="B1750" s="13">
        <v>8444.5499999999993</v>
      </c>
      <c r="C1750" s="13">
        <v>8278.473</v>
      </c>
    </row>
    <row r="1751" spans="1:3" x14ac:dyDescent="0.25">
      <c r="A1751" s="12">
        <v>44539</v>
      </c>
      <c r="B1751" s="13">
        <v>8752.9</v>
      </c>
      <c r="C1751" s="13">
        <v>8646.6180000000004</v>
      </c>
    </row>
    <row r="1752" spans="1:3" x14ac:dyDescent="0.25">
      <c r="A1752" s="12">
        <v>44540</v>
      </c>
      <c r="B1752" s="13">
        <v>8030.518</v>
      </c>
      <c r="C1752" s="13">
        <v>7880.8729999999996</v>
      </c>
    </row>
    <row r="1753" spans="1:3" x14ac:dyDescent="0.25">
      <c r="A1753" s="12">
        <v>44541</v>
      </c>
      <c r="B1753" s="13">
        <v>7362.2380000000003</v>
      </c>
      <c r="C1753" s="13">
        <v>6940.2179999999998</v>
      </c>
    </row>
    <row r="1754" spans="1:3" x14ac:dyDescent="0.25">
      <c r="A1754" s="12">
        <v>44542</v>
      </c>
      <c r="B1754" s="13">
        <v>7254.2330000000002</v>
      </c>
      <c r="C1754" s="13">
        <v>7064.1450000000004</v>
      </c>
    </row>
    <row r="1755" spans="1:3" x14ac:dyDescent="0.25">
      <c r="A1755" s="12">
        <v>44543</v>
      </c>
      <c r="B1755" s="13">
        <v>7719.66</v>
      </c>
      <c r="C1755" s="13">
        <v>7672.3639999999996</v>
      </c>
    </row>
    <row r="1756" spans="1:3" x14ac:dyDescent="0.25">
      <c r="A1756" s="12">
        <v>44544</v>
      </c>
      <c r="B1756" s="13">
        <v>7918.57</v>
      </c>
      <c r="C1756" s="13">
        <v>7883.5640000000003</v>
      </c>
    </row>
    <row r="1757" spans="1:3" x14ac:dyDescent="0.25">
      <c r="A1757" s="12">
        <v>44545</v>
      </c>
      <c r="B1757" s="13">
        <v>8095.47</v>
      </c>
      <c r="C1757" s="13">
        <v>8136.9449999999997</v>
      </c>
    </row>
    <row r="1758" spans="1:3" x14ac:dyDescent="0.25">
      <c r="A1758" s="12">
        <v>44546</v>
      </c>
      <c r="B1758" s="13">
        <v>7124.8379999999997</v>
      </c>
      <c r="C1758" s="13">
        <v>7040</v>
      </c>
    </row>
    <row r="1759" spans="1:3" x14ac:dyDescent="0.25">
      <c r="A1759" s="12">
        <v>44547</v>
      </c>
      <c r="B1759" s="13">
        <v>7361.598</v>
      </c>
      <c r="C1759" s="13">
        <v>7296</v>
      </c>
    </row>
    <row r="1760" spans="1:3" x14ac:dyDescent="0.25">
      <c r="A1760" s="12">
        <v>44548</v>
      </c>
      <c r="B1760" s="13">
        <v>7145.13</v>
      </c>
      <c r="C1760" s="13">
        <v>7066.6180000000004</v>
      </c>
    </row>
    <row r="1761" spans="1:3" x14ac:dyDescent="0.25">
      <c r="A1761" s="12">
        <v>44549</v>
      </c>
      <c r="B1761" s="13">
        <v>6794.4049999999997</v>
      </c>
      <c r="C1761" s="13">
        <v>6679.4179999999997</v>
      </c>
    </row>
    <row r="1762" spans="1:3" x14ac:dyDescent="0.25">
      <c r="A1762" s="12">
        <v>44550</v>
      </c>
      <c r="B1762" s="13">
        <v>7146.2</v>
      </c>
      <c r="C1762" s="13">
        <v>7086.3270000000002</v>
      </c>
    </row>
    <row r="1763" spans="1:3" x14ac:dyDescent="0.25">
      <c r="A1763" s="12">
        <v>44551</v>
      </c>
      <c r="B1763" s="13">
        <v>6726.8630000000003</v>
      </c>
      <c r="C1763" s="13">
        <v>6698.0360000000001</v>
      </c>
    </row>
    <row r="1764" spans="1:3" x14ac:dyDescent="0.25">
      <c r="A1764" s="12">
        <v>44552</v>
      </c>
      <c r="B1764" s="13">
        <v>6152.4</v>
      </c>
      <c r="C1764" s="13">
        <v>6085.9639999999999</v>
      </c>
    </row>
    <row r="1765" spans="1:3" x14ac:dyDescent="0.25">
      <c r="A1765" s="12">
        <v>44553</v>
      </c>
      <c r="B1765" s="13">
        <v>6525.7830000000004</v>
      </c>
      <c r="C1765" s="13">
        <v>6509.8180000000002</v>
      </c>
    </row>
    <row r="1766" spans="1:3" x14ac:dyDescent="0.25">
      <c r="A1766" s="12">
        <v>44554</v>
      </c>
      <c r="B1766" s="13">
        <v>6489.7</v>
      </c>
      <c r="C1766" s="13">
        <v>6465.3819999999996</v>
      </c>
    </row>
    <row r="1767" spans="1:3" x14ac:dyDescent="0.25">
      <c r="A1767" s="12">
        <v>44555</v>
      </c>
      <c r="B1767" s="13">
        <v>6818.51</v>
      </c>
      <c r="C1767" s="13">
        <v>6822.0360000000001</v>
      </c>
    </row>
    <row r="1768" spans="1:3" x14ac:dyDescent="0.25">
      <c r="A1768" s="12">
        <v>44556</v>
      </c>
      <c r="B1768" s="13">
        <v>6730.0429999999997</v>
      </c>
      <c r="C1768" s="13">
        <v>6579.0540000000001</v>
      </c>
    </row>
    <row r="1769" spans="1:3" x14ac:dyDescent="0.25">
      <c r="A1769" s="12">
        <v>44557</v>
      </c>
      <c r="B1769" s="13">
        <v>6522.0479999999998</v>
      </c>
      <c r="C1769" s="13">
        <v>6418.473</v>
      </c>
    </row>
    <row r="1770" spans="1:3" x14ac:dyDescent="0.25">
      <c r="A1770" s="12">
        <v>44558</v>
      </c>
      <c r="B1770" s="13">
        <v>5677.7950000000001</v>
      </c>
      <c r="C1770" s="13">
        <v>5580.8</v>
      </c>
    </row>
    <row r="1771" spans="1:3" x14ac:dyDescent="0.25">
      <c r="A1771" s="12">
        <v>44559</v>
      </c>
      <c r="B1771" s="13">
        <v>6543.2950000000001</v>
      </c>
      <c r="C1771" s="13">
        <v>6479.7820000000002</v>
      </c>
    </row>
    <row r="1772" spans="1:3" x14ac:dyDescent="0.25">
      <c r="A1772" s="12">
        <v>44560</v>
      </c>
      <c r="B1772" s="13">
        <v>6633.2349999999997</v>
      </c>
      <c r="C1772" s="13">
        <v>6492.509</v>
      </c>
    </row>
    <row r="1773" spans="1:3" x14ac:dyDescent="0.25">
      <c r="A1773" s="12">
        <v>44561</v>
      </c>
      <c r="B1773" s="13">
        <v>7327.518</v>
      </c>
      <c r="C1773" s="13">
        <v>7247.0540000000001</v>
      </c>
    </row>
    <row r="1774" spans="1:3" x14ac:dyDescent="0.25">
      <c r="A1774" s="12">
        <v>44562</v>
      </c>
      <c r="B1774" s="13">
        <v>6497</v>
      </c>
      <c r="C1774" s="13">
        <v>6480.8</v>
      </c>
    </row>
    <row r="1775" spans="1:3" x14ac:dyDescent="0.25">
      <c r="A1775" s="12">
        <v>44563</v>
      </c>
      <c r="B1775" s="13">
        <v>6174.9</v>
      </c>
      <c r="C1775" s="13">
        <v>6142.1819999999998</v>
      </c>
    </row>
    <row r="1776" spans="1:3" x14ac:dyDescent="0.25">
      <c r="A1776" s="12">
        <v>44564</v>
      </c>
      <c r="B1776" s="13">
        <v>5941.4</v>
      </c>
      <c r="C1776" s="13">
        <v>5923.2730000000001</v>
      </c>
    </row>
    <row r="1777" spans="1:3" x14ac:dyDescent="0.25">
      <c r="A1777" s="12">
        <v>44565</v>
      </c>
      <c r="B1777" s="13">
        <v>5875.55</v>
      </c>
      <c r="C1777" s="13">
        <v>5879.0540000000001</v>
      </c>
    </row>
    <row r="1778" spans="1:3" x14ac:dyDescent="0.25">
      <c r="A1778" s="12">
        <v>44566</v>
      </c>
      <c r="B1778" s="13">
        <v>5868.05</v>
      </c>
      <c r="C1778" s="13">
        <v>5865.6</v>
      </c>
    </row>
    <row r="1779" spans="1:3" x14ac:dyDescent="0.25">
      <c r="A1779" s="12">
        <v>44567</v>
      </c>
      <c r="B1779" s="13">
        <v>6059.3549999999996</v>
      </c>
      <c r="C1779" s="13">
        <v>6086.0360000000001</v>
      </c>
    </row>
    <row r="1780" spans="1:3" x14ac:dyDescent="0.25">
      <c r="A1780" s="12">
        <v>44568</v>
      </c>
      <c r="B1780" s="13">
        <v>6096</v>
      </c>
      <c r="C1780" s="13">
        <v>5955.7089999999998</v>
      </c>
    </row>
    <row r="1781" spans="1:3" x14ac:dyDescent="0.25">
      <c r="A1781" s="12">
        <v>44569</v>
      </c>
      <c r="B1781" s="13">
        <v>6647.9579999999996</v>
      </c>
      <c r="C1781" s="13">
        <v>6457.8180000000002</v>
      </c>
    </row>
    <row r="1782" spans="1:3" x14ac:dyDescent="0.25">
      <c r="A1782" s="12">
        <v>44570</v>
      </c>
      <c r="B1782" s="13">
        <v>6624.85</v>
      </c>
      <c r="C1782" s="13">
        <v>6529.6</v>
      </c>
    </row>
    <row r="1783" spans="1:3" x14ac:dyDescent="0.25">
      <c r="A1783" s="12">
        <v>44571</v>
      </c>
      <c r="B1783" s="13">
        <v>5149.8599999999997</v>
      </c>
      <c r="C1783" s="13">
        <v>5009.4539999999997</v>
      </c>
    </row>
    <row r="1784" spans="1:3" x14ac:dyDescent="0.25">
      <c r="A1784" s="12">
        <v>44572</v>
      </c>
      <c r="B1784" s="13">
        <v>5876.473</v>
      </c>
      <c r="C1784" s="13">
        <v>5792.8</v>
      </c>
    </row>
    <row r="1785" spans="1:3" x14ac:dyDescent="0.25">
      <c r="A1785" s="12">
        <v>44573</v>
      </c>
      <c r="B1785" s="13">
        <v>5798.45</v>
      </c>
      <c r="C1785" s="13">
        <v>5752.7269999999999</v>
      </c>
    </row>
    <row r="1786" spans="1:3" x14ac:dyDescent="0.25">
      <c r="A1786" s="12">
        <v>44574</v>
      </c>
      <c r="B1786" s="13">
        <v>5835.45</v>
      </c>
      <c r="C1786" s="13">
        <v>5753.8180000000002</v>
      </c>
    </row>
    <row r="1787" spans="1:3" x14ac:dyDescent="0.25">
      <c r="A1787" s="12">
        <v>44575</v>
      </c>
      <c r="B1787" s="13">
        <v>5804.9849999999997</v>
      </c>
      <c r="C1787" s="13">
        <v>5797.8909999999996</v>
      </c>
    </row>
    <row r="1788" spans="1:3" x14ac:dyDescent="0.25">
      <c r="A1788" s="12">
        <v>44576</v>
      </c>
      <c r="B1788" s="13">
        <v>5749.2</v>
      </c>
      <c r="C1788" s="13">
        <v>5599.8540000000003</v>
      </c>
    </row>
    <row r="1789" spans="1:3" x14ac:dyDescent="0.25">
      <c r="A1789" s="12">
        <v>44577</v>
      </c>
      <c r="B1789" s="13">
        <v>5628.683</v>
      </c>
      <c r="C1789" s="13">
        <v>5649.0910000000003</v>
      </c>
    </row>
    <row r="1790" spans="1:3" x14ac:dyDescent="0.25">
      <c r="A1790" s="12">
        <v>44578</v>
      </c>
      <c r="B1790" s="13">
        <v>5670</v>
      </c>
      <c r="C1790" s="13">
        <v>5687.5640000000003</v>
      </c>
    </row>
    <row r="1791" spans="1:3" x14ac:dyDescent="0.25">
      <c r="A1791" s="12">
        <v>44579</v>
      </c>
      <c r="B1791" s="13">
        <v>5709.75</v>
      </c>
      <c r="C1791" s="13">
        <v>5715.8540000000003</v>
      </c>
    </row>
    <row r="1792" spans="1:3" x14ac:dyDescent="0.25">
      <c r="A1792" s="12">
        <v>44580</v>
      </c>
      <c r="B1792" s="13">
        <v>5705.25</v>
      </c>
      <c r="C1792" s="13">
        <v>5730.9089999999997</v>
      </c>
    </row>
    <row r="1793" spans="1:3" x14ac:dyDescent="0.25">
      <c r="A1793" s="12">
        <v>44581</v>
      </c>
      <c r="B1793" s="13">
        <v>5396.25</v>
      </c>
      <c r="C1793" s="13">
        <v>5191.3450000000003</v>
      </c>
    </row>
    <row r="1794" spans="1:3" x14ac:dyDescent="0.25">
      <c r="A1794" s="12">
        <v>44582</v>
      </c>
      <c r="B1794" s="13">
        <v>5646.25</v>
      </c>
      <c r="C1794" s="13">
        <v>5590.4</v>
      </c>
    </row>
    <row r="1795" spans="1:3" x14ac:dyDescent="0.25">
      <c r="A1795" s="12">
        <v>44583</v>
      </c>
      <c r="B1795" s="13">
        <v>5631.6480000000001</v>
      </c>
      <c r="C1795" s="13">
        <v>5617.527</v>
      </c>
    </row>
    <row r="1796" spans="1:3" x14ac:dyDescent="0.25">
      <c r="A1796" s="12">
        <v>44584</v>
      </c>
      <c r="B1796" s="13">
        <v>5325.75</v>
      </c>
      <c r="C1796" s="13">
        <v>5296.9449999999997</v>
      </c>
    </row>
    <row r="1797" spans="1:3" x14ac:dyDescent="0.25">
      <c r="A1797" s="12">
        <v>44585</v>
      </c>
      <c r="B1797" s="13">
        <v>5133.25</v>
      </c>
      <c r="C1797" s="13">
        <v>5081.8180000000002</v>
      </c>
    </row>
    <row r="1798" spans="1:3" x14ac:dyDescent="0.25">
      <c r="A1798" s="12">
        <v>44586</v>
      </c>
      <c r="B1798" s="13">
        <v>5427.5</v>
      </c>
      <c r="C1798" s="13">
        <v>5384.2910000000002</v>
      </c>
    </row>
    <row r="1799" spans="1:3" x14ac:dyDescent="0.25">
      <c r="A1799" s="12">
        <v>44587</v>
      </c>
      <c r="B1799" s="13">
        <v>5081.5</v>
      </c>
      <c r="C1799" s="13">
        <v>5040.5820000000003</v>
      </c>
    </row>
    <row r="1800" spans="1:3" x14ac:dyDescent="0.25">
      <c r="A1800" s="12">
        <v>44588</v>
      </c>
      <c r="B1800" s="13">
        <v>5455.5</v>
      </c>
      <c r="C1800" s="13">
        <v>5370.9089999999997</v>
      </c>
    </row>
    <row r="1801" spans="1:3" x14ac:dyDescent="0.25">
      <c r="A1801" s="12">
        <v>44589</v>
      </c>
      <c r="B1801" s="13">
        <v>5182.75</v>
      </c>
      <c r="C1801" s="13">
        <v>5144.7269999999999</v>
      </c>
    </row>
    <row r="1802" spans="1:3" x14ac:dyDescent="0.25">
      <c r="A1802" s="12">
        <v>44590</v>
      </c>
      <c r="B1802" s="13">
        <v>5396.75</v>
      </c>
      <c r="C1802" s="13">
        <v>5269.4539999999997</v>
      </c>
    </row>
    <row r="1803" spans="1:3" x14ac:dyDescent="0.25">
      <c r="A1803" s="12">
        <v>44591</v>
      </c>
      <c r="B1803" s="13">
        <v>5421.5</v>
      </c>
      <c r="C1803" s="13">
        <v>5374.1090000000004</v>
      </c>
    </row>
    <row r="1804" spans="1:3" x14ac:dyDescent="0.25">
      <c r="A1804" s="12">
        <v>44592</v>
      </c>
      <c r="B1804" s="13">
        <v>5325.5</v>
      </c>
      <c r="C1804" s="13">
        <v>5350.1819999999998</v>
      </c>
    </row>
    <row r="1805" spans="1:3" x14ac:dyDescent="0.25">
      <c r="A1805" s="12">
        <v>44593</v>
      </c>
      <c r="B1805" s="13">
        <v>5184</v>
      </c>
      <c r="C1805" s="13">
        <v>5156.7269999999999</v>
      </c>
    </row>
    <row r="1806" spans="1:3" x14ac:dyDescent="0.25">
      <c r="A1806" s="12">
        <v>44594</v>
      </c>
      <c r="B1806" s="13">
        <v>5377.75</v>
      </c>
      <c r="C1806" s="13">
        <v>5336.6540000000005</v>
      </c>
    </row>
    <row r="1807" spans="1:3" x14ac:dyDescent="0.25">
      <c r="A1807" s="12">
        <v>44595</v>
      </c>
      <c r="B1807" s="13">
        <v>5153.25</v>
      </c>
      <c r="C1807" s="13">
        <v>5079.1270000000004</v>
      </c>
    </row>
    <row r="1808" spans="1:3" x14ac:dyDescent="0.25">
      <c r="A1808" s="12">
        <v>44596</v>
      </c>
      <c r="B1808" s="13">
        <v>4692</v>
      </c>
      <c r="C1808" s="13">
        <v>4512.7269999999999</v>
      </c>
    </row>
    <row r="1809" spans="1:3" x14ac:dyDescent="0.25">
      <c r="A1809" s="12">
        <v>44597</v>
      </c>
      <c r="B1809" s="13">
        <v>4842</v>
      </c>
      <c r="C1809" s="13">
        <v>4778.5450000000001</v>
      </c>
    </row>
    <row r="1810" spans="1:3" x14ac:dyDescent="0.25">
      <c r="A1810" s="12">
        <v>44598</v>
      </c>
      <c r="B1810" s="13">
        <v>5015.75</v>
      </c>
      <c r="C1810" s="13">
        <v>4957.4539999999997</v>
      </c>
    </row>
    <row r="1811" spans="1:3" x14ac:dyDescent="0.25">
      <c r="A1811" s="12">
        <v>44599</v>
      </c>
      <c r="B1811" s="13">
        <v>5308.75</v>
      </c>
      <c r="C1811" s="13">
        <v>5313.0910000000003</v>
      </c>
    </row>
    <row r="1812" spans="1:3" x14ac:dyDescent="0.25">
      <c r="A1812" s="12">
        <v>44600</v>
      </c>
      <c r="B1812" s="13">
        <v>5186.25</v>
      </c>
      <c r="C1812" s="13">
        <v>5186.0360000000001</v>
      </c>
    </row>
    <row r="1813" spans="1:3" x14ac:dyDescent="0.25">
      <c r="A1813" s="12">
        <v>44601</v>
      </c>
      <c r="B1813" s="13">
        <v>5045.5</v>
      </c>
      <c r="C1813" s="13">
        <v>4991.2730000000001</v>
      </c>
    </row>
    <row r="1814" spans="1:3" x14ac:dyDescent="0.25">
      <c r="A1814" s="12">
        <v>44602</v>
      </c>
      <c r="B1814" s="13">
        <v>5021.25</v>
      </c>
      <c r="C1814" s="13">
        <v>4982.6909999999998</v>
      </c>
    </row>
    <row r="1815" spans="1:3" x14ac:dyDescent="0.25">
      <c r="A1815" s="12">
        <v>44603</v>
      </c>
      <c r="B1815" s="13">
        <v>4796.9279999999999</v>
      </c>
      <c r="C1815" s="13">
        <v>4724.3639999999996</v>
      </c>
    </row>
    <row r="1816" spans="1:3" x14ac:dyDescent="0.25">
      <c r="A1816" s="12">
        <v>44604</v>
      </c>
      <c r="B1816" s="13">
        <v>4573.5</v>
      </c>
      <c r="C1816" s="13">
        <v>4586.0360000000001</v>
      </c>
    </row>
    <row r="1817" spans="1:3" x14ac:dyDescent="0.25">
      <c r="A1817" s="12">
        <v>44605</v>
      </c>
      <c r="B1817" s="13">
        <v>4966.75</v>
      </c>
      <c r="C1817" s="13">
        <v>4984</v>
      </c>
    </row>
    <row r="1818" spans="1:3" x14ac:dyDescent="0.25">
      <c r="A1818" s="12">
        <v>44606</v>
      </c>
      <c r="B1818" s="13">
        <v>4748.9979999999996</v>
      </c>
      <c r="C1818" s="13">
        <v>4710.0360000000001</v>
      </c>
    </row>
    <row r="1819" spans="1:3" x14ac:dyDescent="0.25">
      <c r="A1819" s="12">
        <v>44607</v>
      </c>
      <c r="B1819" s="13">
        <v>4911.4949999999999</v>
      </c>
      <c r="C1819" s="13">
        <v>4935.4179999999997</v>
      </c>
    </row>
    <row r="1820" spans="1:3" x14ac:dyDescent="0.25">
      <c r="A1820" s="12">
        <v>44608</v>
      </c>
      <c r="B1820" s="13">
        <v>5856.4949999999999</v>
      </c>
      <c r="C1820" s="13">
        <v>5882.982</v>
      </c>
    </row>
    <row r="1821" spans="1:3" x14ac:dyDescent="0.25">
      <c r="A1821" s="12">
        <v>44609</v>
      </c>
      <c r="B1821" s="13">
        <v>4333.25</v>
      </c>
      <c r="C1821" s="13">
        <v>4325.6729999999998</v>
      </c>
    </row>
    <row r="1822" spans="1:3" x14ac:dyDescent="0.25">
      <c r="A1822" s="12">
        <v>44610</v>
      </c>
      <c r="B1822" s="13">
        <v>4774.5</v>
      </c>
      <c r="C1822" s="13">
        <v>4771.3450000000003</v>
      </c>
    </row>
    <row r="1823" spans="1:3" x14ac:dyDescent="0.25">
      <c r="A1823" s="12">
        <v>44611</v>
      </c>
      <c r="B1823" s="13">
        <v>4785.5</v>
      </c>
      <c r="C1823" s="13">
        <v>4716.0730000000003</v>
      </c>
    </row>
    <row r="1824" spans="1:3" x14ac:dyDescent="0.25">
      <c r="A1824" s="12">
        <v>44612</v>
      </c>
      <c r="B1824" s="13">
        <v>4465</v>
      </c>
      <c r="C1824" s="13">
        <v>4486.3270000000002</v>
      </c>
    </row>
    <row r="1825" spans="1:3" x14ac:dyDescent="0.25">
      <c r="A1825" s="12">
        <v>44613</v>
      </c>
      <c r="B1825" s="13">
        <v>4995.25</v>
      </c>
      <c r="C1825" s="13">
        <v>5034.6909999999998</v>
      </c>
    </row>
    <row r="1826" spans="1:3" x14ac:dyDescent="0.25">
      <c r="A1826" s="12">
        <v>44614</v>
      </c>
      <c r="B1826" s="13">
        <v>5016</v>
      </c>
      <c r="C1826" s="13">
        <v>4956.5820000000003</v>
      </c>
    </row>
    <row r="1827" spans="1:3" x14ac:dyDescent="0.25">
      <c r="A1827" s="12">
        <v>44615</v>
      </c>
      <c r="B1827" s="13">
        <v>5009</v>
      </c>
      <c r="C1827" s="13">
        <v>5001.7449999999999</v>
      </c>
    </row>
    <row r="1828" spans="1:3" x14ac:dyDescent="0.25">
      <c r="A1828" s="12">
        <v>44616</v>
      </c>
      <c r="B1828" s="13">
        <v>5010.75</v>
      </c>
      <c r="C1828" s="13">
        <v>5045.527</v>
      </c>
    </row>
    <row r="1829" spans="1:3" x14ac:dyDescent="0.25">
      <c r="A1829" s="12">
        <v>44617</v>
      </c>
      <c r="B1829" s="13">
        <v>5244.25</v>
      </c>
      <c r="C1829" s="13">
        <v>5192.8</v>
      </c>
    </row>
    <row r="1830" spans="1:3" x14ac:dyDescent="0.25">
      <c r="A1830" s="12">
        <v>44618</v>
      </c>
      <c r="B1830" s="13">
        <v>5391.25</v>
      </c>
      <c r="C1830" s="13">
        <v>5366.7640000000001</v>
      </c>
    </row>
    <row r="1831" spans="1:3" x14ac:dyDescent="0.25">
      <c r="A1831" s="12">
        <v>44619</v>
      </c>
      <c r="B1831" s="13">
        <v>5015.5</v>
      </c>
      <c r="C1831" s="13">
        <v>4908.3639999999996</v>
      </c>
    </row>
    <row r="1832" spans="1:3" x14ac:dyDescent="0.25">
      <c r="A1832" s="12">
        <v>44620</v>
      </c>
      <c r="B1832" s="13">
        <v>5146.75</v>
      </c>
      <c r="C1832" s="13">
        <v>5052.9449999999997</v>
      </c>
    </row>
    <row r="1833" spans="1:3" x14ac:dyDescent="0.25">
      <c r="A1833" s="12">
        <v>44621</v>
      </c>
      <c r="B1833" s="13">
        <v>5215.25</v>
      </c>
      <c r="C1833" s="13">
        <v>5089.9639999999999</v>
      </c>
    </row>
    <row r="1834" spans="1:3" x14ac:dyDescent="0.25">
      <c r="A1834" s="12">
        <v>44622</v>
      </c>
      <c r="B1834" s="13">
        <v>6366.75</v>
      </c>
      <c r="C1834" s="13">
        <v>6254.9089999999997</v>
      </c>
    </row>
    <row r="1835" spans="1:3" x14ac:dyDescent="0.25">
      <c r="A1835" s="12">
        <v>44623</v>
      </c>
      <c r="B1835" s="13">
        <v>5297.375</v>
      </c>
      <c r="C1835" s="13">
        <v>5240.509</v>
      </c>
    </row>
    <row r="1836" spans="1:3" x14ac:dyDescent="0.25">
      <c r="A1836" s="12">
        <v>44624</v>
      </c>
      <c r="B1836" s="13">
        <v>5561.5</v>
      </c>
      <c r="C1836" s="13">
        <v>5513.2359999999999</v>
      </c>
    </row>
    <row r="1837" spans="1:3" x14ac:dyDescent="0.25">
      <c r="A1837" s="12">
        <v>44625</v>
      </c>
      <c r="B1837" s="13">
        <v>5791.875</v>
      </c>
      <c r="C1837" s="13">
        <v>5795.3450000000003</v>
      </c>
    </row>
    <row r="1838" spans="1:3" x14ac:dyDescent="0.25">
      <c r="A1838" s="12">
        <v>44626</v>
      </c>
      <c r="B1838" s="13">
        <v>5314.75</v>
      </c>
      <c r="C1838" s="13">
        <v>5211.0540000000001</v>
      </c>
    </row>
    <row r="1839" spans="1:3" x14ac:dyDescent="0.25">
      <c r="A1839" s="12">
        <v>44627</v>
      </c>
      <c r="B1839" s="13">
        <v>6631</v>
      </c>
      <c r="C1839" s="13">
        <v>6669.9639999999999</v>
      </c>
    </row>
    <row r="1840" spans="1:3" x14ac:dyDescent="0.25">
      <c r="A1840" s="12">
        <v>44628</v>
      </c>
      <c r="B1840" s="13">
        <v>6081.5</v>
      </c>
      <c r="C1840" s="13">
        <v>6092.2179999999998</v>
      </c>
    </row>
    <row r="1841" spans="1:3" x14ac:dyDescent="0.25">
      <c r="A1841" s="12">
        <v>44629</v>
      </c>
      <c r="B1841" s="13">
        <v>6778</v>
      </c>
      <c r="C1841" s="13">
        <v>6825.6</v>
      </c>
    </row>
    <row r="1842" spans="1:3" x14ac:dyDescent="0.25">
      <c r="A1842" s="12">
        <v>44630</v>
      </c>
      <c r="B1842" s="13">
        <v>8572.25</v>
      </c>
      <c r="C1842" s="13">
        <v>8563.7090000000007</v>
      </c>
    </row>
    <row r="1843" spans="1:3" x14ac:dyDescent="0.25">
      <c r="A1843" s="12">
        <v>44631</v>
      </c>
      <c r="B1843" s="13">
        <v>6494.75</v>
      </c>
      <c r="C1843" s="13">
        <v>6519.6360000000004</v>
      </c>
    </row>
    <row r="1844" spans="1:3" x14ac:dyDescent="0.25">
      <c r="A1844" s="12">
        <v>44632</v>
      </c>
      <c r="B1844" s="13">
        <v>7759.75</v>
      </c>
      <c r="C1844" s="13">
        <v>7826.5450000000001</v>
      </c>
    </row>
    <row r="1845" spans="1:3" x14ac:dyDescent="0.25">
      <c r="A1845" s="12">
        <v>44633</v>
      </c>
      <c r="B1845" s="13">
        <v>7189.25</v>
      </c>
      <c r="C1845" s="13">
        <v>7203.4179999999997</v>
      </c>
    </row>
    <row r="1846" spans="1:3" x14ac:dyDescent="0.25">
      <c r="A1846" s="12">
        <v>44634</v>
      </c>
      <c r="B1846" s="13">
        <v>7721.9979999999996</v>
      </c>
      <c r="C1846" s="13">
        <v>7537.7449999999999</v>
      </c>
    </row>
    <row r="1847" spans="1:3" x14ac:dyDescent="0.25">
      <c r="A1847" s="12">
        <v>44635</v>
      </c>
      <c r="B1847" s="13">
        <v>9452</v>
      </c>
      <c r="C1847" s="13">
        <v>9265.018</v>
      </c>
    </row>
    <row r="1848" spans="1:3" x14ac:dyDescent="0.25">
      <c r="A1848" s="12">
        <v>44636</v>
      </c>
      <c r="B1848" s="13">
        <v>9688.85</v>
      </c>
      <c r="C1848" s="13">
        <v>9763.5640000000003</v>
      </c>
    </row>
    <row r="1849" spans="1:3" x14ac:dyDescent="0.25">
      <c r="A1849" s="12">
        <v>44637</v>
      </c>
      <c r="B1849" s="13">
        <v>9027.4330000000009</v>
      </c>
      <c r="C1849" s="13">
        <v>9112.3639999999996</v>
      </c>
    </row>
    <row r="1850" spans="1:3" x14ac:dyDescent="0.25">
      <c r="A1850" s="12">
        <v>44638</v>
      </c>
      <c r="B1850" s="13">
        <v>9822.6</v>
      </c>
      <c r="C1850" s="13">
        <v>9697.3089999999993</v>
      </c>
    </row>
    <row r="1851" spans="1:3" x14ac:dyDescent="0.25">
      <c r="A1851" s="12">
        <v>44639</v>
      </c>
      <c r="B1851" s="13">
        <v>11022.9</v>
      </c>
      <c r="C1851" s="13">
        <v>10985.308999999999</v>
      </c>
    </row>
    <row r="1852" spans="1:3" x14ac:dyDescent="0.25">
      <c r="A1852" s="12">
        <v>44640</v>
      </c>
      <c r="B1852" s="13">
        <v>12598.3</v>
      </c>
      <c r="C1852" s="13">
        <v>12677.745000000001</v>
      </c>
    </row>
    <row r="1853" spans="1:3" x14ac:dyDescent="0.25">
      <c r="A1853" s="12">
        <v>44641</v>
      </c>
      <c r="B1853" s="13">
        <v>12974.748</v>
      </c>
      <c r="C1853" s="13">
        <v>13056.145</v>
      </c>
    </row>
    <row r="1854" spans="1:3" x14ac:dyDescent="0.25">
      <c r="A1854" s="12">
        <v>44642</v>
      </c>
      <c r="B1854" s="13">
        <v>10275.65</v>
      </c>
      <c r="C1854" s="13">
        <v>9681.6730000000007</v>
      </c>
    </row>
    <row r="1855" spans="1:3" x14ac:dyDescent="0.25">
      <c r="A1855" s="12">
        <v>44643</v>
      </c>
      <c r="B1855" s="13">
        <v>8869.15</v>
      </c>
      <c r="C1855" s="13">
        <v>8919.491</v>
      </c>
    </row>
    <row r="1856" spans="1:3" x14ac:dyDescent="0.25">
      <c r="A1856" s="12">
        <v>44644</v>
      </c>
      <c r="B1856" s="13">
        <v>9590.4950000000008</v>
      </c>
      <c r="C1856" s="13">
        <v>9605.6</v>
      </c>
    </row>
    <row r="1857" spans="1:3" x14ac:dyDescent="0.25">
      <c r="A1857" s="12">
        <v>44645</v>
      </c>
      <c r="B1857" s="13">
        <v>10629.748</v>
      </c>
      <c r="C1857" s="13">
        <v>10698.835999999999</v>
      </c>
    </row>
    <row r="1858" spans="1:3" x14ac:dyDescent="0.25">
      <c r="A1858" s="12">
        <v>44646</v>
      </c>
      <c r="B1858" s="13">
        <v>10340.192999999999</v>
      </c>
      <c r="C1858" s="13">
        <v>10247.200000000001</v>
      </c>
    </row>
    <row r="1859" spans="1:3" x14ac:dyDescent="0.25">
      <c r="A1859" s="12">
        <v>44647</v>
      </c>
      <c r="B1859" s="13">
        <v>8303.25</v>
      </c>
      <c r="C1859" s="13">
        <v>8098.4</v>
      </c>
    </row>
    <row r="1860" spans="1:3" x14ac:dyDescent="0.25">
      <c r="A1860" s="12">
        <v>44648</v>
      </c>
      <c r="B1860" s="13">
        <v>9440.5949999999993</v>
      </c>
      <c r="C1860" s="13">
        <v>9477.7450000000008</v>
      </c>
    </row>
    <row r="1861" spans="1:3" x14ac:dyDescent="0.25">
      <c r="A1861" s="12">
        <v>44649</v>
      </c>
      <c r="B1861" s="13">
        <v>9724.9500000000007</v>
      </c>
      <c r="C1861" s="13">
        <v>9743.8539999999994</v>
      </c>
    </row>
    <row r="1862" spans="1:3" x14ac:dyDescent="0.25">
      <c r="A1862" s="12">
        <v>44650</v>
      </c>
      <c r="B1862" s="13">
        <v>12632.9</v>
      </c>
      <c r="C1862" s="13">
        <v>12675.418</v>
      </c>
    </row>
    <row r="1863" spans="1:3" x14ac:dyDescent="0.25">
      <c r="A1863" s="12">
        <v>44651</v>
      </c>
      <c r="B1863" s="13">
        <v>13206</v>
      </c>
      <c r="C1863" s="13">
        <v>13265.236000000001</v>
      </c>
    </row>
    <row r="1864" spans="1:3" x14ac:dyDescent="0.25">
      <c r="A1864" s="12">
        <v>44652</v>
      </c>
      <c r="B1864" s="13">
        <v>12876.048000000001</v>
      </c>
      <c r="C1864" s="13">
        <v>12805.382</v>
      </c>
    </row>
    <row r="1865" spans="1:3" x14ac:dyDescent="0.25">
      <c r="A1865" s="12">
        <v>44653</v>
      </c>
      <c r="B1865" s="13">
        <v>13115.208000000001</v>
      </c>
      <c r="C1865" s="13">
        <v>13137.745000000001</v>
      </c>
    </row>
    <row r="1866" spans="1:3" x14ac:dyDescent="0.25">
      <c r="A1866" s="12">
        <v>44654</v>
      </c>
      <c r="B1866" s="13">
        <v>15919.975</v>
      </c>
      <c r="C1866" s="13">
        <v>16040</v>
      </c>
    </row>
    <row r="1867" spans="1:3" x14ac:dyDescent="0.25">
      <c r="A1867" s="12">
        <v>44655</v>
      </c>
      <c r="B1867" s="13">
        <v>20199.148000000001</v>
      </c>
      <c r="C1867" s="13">
        <v>20230.762999999999</v>
      </c>
    </row>
    <row r="1868" spans="1:3" x14ac:dyDescent="0.25">
      <c r="A1868" s="12">
        <v>44656</v>
      </c>
      <c r="B1868" s="13">
        <v>19081.865000000002</v>
      </c>
      <c r="C1868" s="13">
        <v>17646.544999999998</v>
      </c>
    </row>
    <row r="1869" spans="1:3" x14ac:dyDescent="0.25">
      <c r="A1869" s="12">
        <v>44657</v>
      </c>
      <c r="B1869" s="13">
        <v>13290.798000000001</v>
      </c>
      <c r="C1869" s="13">
        <v>13357.6</v>
      </c>
    </row>
    <row r="1870" spans="1:3" x14ac:dyDescent="0.25">
      <c r="A1870" s="12">
        <v>44658</v>
      </c>
      <c r="B1870" s="13">
        <v>13294.325000000001</v>
      </c>
      <c r="C1870" s="13">
        <v>13346.109</v>
      </c>
    </row>
    <row r="1871" spans="1:3" x14ac:dyDescent="0.25">
      <c r="A1871" s="12">
        <v>44659</v>
      </c>
      <c r="B1871" s="13">
        <v>12663.75</v>
      </c>
      <c r="C1871" s="13">
        <v>12686.182000000001</v>
      </c>
    </row>
    <row r="1872" spans="1:3" x14ac:dyDescent="0.25">
      <c r="A1872" s="12">
        <v>44660</v>
      </c>
      <c r="B1872" s="13">
        <v>14391.67</v>
      </c>
      <c r="C1872" s="13">
        <v>14417.018</v>
      </c>
    </row>
    <row r="1873" spans="1:3" x14ac:dyDescent="0.25">
      <c r="A1873" s="12">
        <v>44661</v>
      </c>
      <c r="B1873" s="13">
        <v>13167.975</v>
      </c>
      <c r="C1873" s="13">
        <v>12940.436</v>
      </c>
    </row>
    <row r="1874" spans="1:3" x14ac:dyDescent="0.25">
      <c r="A1874" s="12">
        <v>44662</v>
      </c>
      <c r="B1874" s="13">
        <v>12471.25</v>
      </c>
      <c r="C1874" s="13">
        <v>12444.873</v>
      </c>
    </row>
    <row r="1875" spans="1:3" x14ac:dyDescent="0.25">
      <c r="A1875" s="12">
        <v>44663</v>
      </c>
      <c r="B1875" s="13">
        <v>11986.174999999999</v>
      </c>
      <c r="C1875" s="13">
        <v>11993.091</v>
      </c>
    </row>
    <row r="1876" spans="1:3" x14ac:dyDescent="0.25">
      <c r="A1876" s="12">
        <v>44664</v>
      </c>
      <c r="B1876" s="13">
        <v>11758.9</v>
      </c>
      <c r="C1876" s="13">
        <v>11821.964</v>
      </c>
    </row>
    <row r="1877" spans="1:3" x14ac:dyDescent="0.25">
      <c r="A1877" s="12">
        <v>44665</v>
      </c>
      <c r="B1877" s="13">
        <v>14636.1</v>
      </c>
      <c r="C1877" s="13">
        <v>14718.618</v>
      </c>
    </row>
    <row r="1878" spans="1:3" x14ac:dyDescent="0.25">
      <c r="A1878" s="12">
        <v>44666</v>
      </c>
      <c r="B1878" s="13">
        <v>18272.748</v>
      </c>
      <c r="C1878" s="13">
        <v>17971.491000000002</v>
      </c>
    </row>
    <row r="1879" spans="1:3" x14ac:dyDescent="0.25">
      <c r="A1879" s="12">
        <v>44667</v>
      </c>
      <c r="B1879" s="13">
        <v>14687.945</v>
      </c>
      <c r="C1879" s="13">
        <v>14404.582</v>
      </c>
    </row>
    <row r="1880" spans="1:3" x14ac:dyDescent="0.25">
      <c r="A1880" s="12">
        <v>44668</v>
      </c>
      <c r="B1880" s="13">
        <v>12873.397999999999</v>
      </c>
      <c r="C1880" s="13">
        <v>12823.853999999999</v>
      </c>
    </row>
    <row r="1881" spans="1:3" x14ac:dyDescent="0.25">
      <c r="A1881" s="12">
        <v>44669</v>
      </c>
      <c r="B1881" s="13">
        <v>12181.35</v>
      </c>
      <c r="C1881" s="13">
        <v>12076.8</v>
      </c>
    </row>
    <row r="1882" spans="1:3" x14ac:dyDescent="0.25">
      <c r="A1882" s="12">
        <v>44670</v>
      </c>
      <c r="B1882" s="13">
        <v>10488.022999999999</v>
      </c>
      <c r="C1882" s="13">
        <v>10578.182000000001</v>
      </c>
    </row>
    <row r="1883" spans="1:3" x14ac:dyDescent="0.25">
      <c r="A1883" s="12">
        <v>44671</v>
      </c>
      <c r="B1883" s="13">
        <v>12495</v>
      </c>
      <c r="C1883" s="13">
        <v>12552.509</v>
      </c>
    </row>
    <row r="1884" spans="1:3" x14ac:dyDescent="0.25">
      <c r="A1884" s="12">
        <v>44672</v>
      </c>
      <c r="B1884" s="13">
        <v>11620.7</v>
      </c>
      <c r="C1884" s="13">
        <v>11700.727000000001</v>
      </c>
    </row>
    <row r="1885" spans="1:3" x14ac:dyDescent="0.25">
      <c r="A1885" s="12">
        <v>44673</v>
      </c>
      <c r="B1885" s="13">
        <v>11436.7</v>
      </c>
      <c r="C1885" s="13">
        <v>11521.308999999999</v>
      </c>
    </row>
    <row r="1886" spans="1:3" x14ac:dyDescent="0.25">
      <c r="A1886" s="12">
        <v>44674</v>
      </c>
      <c r="B1886" s="13">
        <v>12494.95</v>
      </c>
      <c r="C1886" s="13">
        <v>12569.673000000001</v>
      </c>
    </row>
    <row r="1887" spans="1:3" x14ac:dyDescent="0.25">
      <c r="A1887" s="12">
        <v>44675</v>
      </c>
      <c r="B1887" s="13">
        <v>12634.325000000001</v>
      </c>
      <c r="C1887" s="13">
        <v>12955.272999999999</v>
      </c>
    </row>
    <row r="1888" spans="1:3" x14ac:dyDescent="0.25">
      <c r="A1888" s="12">
        <v>44676</v>
      </c>
      <c r="B1888" s="13">
        <v>17463.95</v>
      </c>
      <c r="C1888" s="13">
        <v>17500.945</v>
      </c>
    </row>
    <row r="1889" spans="1:3" x14ac:dyDescent="0.25">
      <c r="A1889" s="12">
        <v>44677</v>
      </c>
      <c r="B1889" s="13">
        <v>16553.358</v>
      </c>
      <c r="C1889" s="13">
        <v>16576.073</v>
      </c>
    </row>
    <row r="1890" spans="1:3" x14ac:dyDescent="0.25">
      <c r="A1890" s="12">
        <v>44678</v>
      </c>
      <c r="B1890" s="13">
        <v>14209.45</v>
      </c>
      <c r="C1890" s="13">
        <v>13459.781999999999</v>
      </c>
    </row>
    <row r="1891" spans="1:3" x14ac:dyDescent="0.25">
      <c r="A1891" s="12">
        <v>44679</v>
      </c>
      <c r="B1891" s="13">
        <v>11920.2</v>
      </c>
      <c r="C1891" s="13">
        <v>11992</v>
      </c>
    </row>
    <row r="1892" spans="1:3" x14ac:dyDescent="0.25">
      <c r="A1892" s="12">
        <v>44680</v>
      </c>
      <c r="B1892" s="13">
        <v>12272.45</v>
      </c>
      <c r="C1892" s="13">
        <v>12305.891</v>
      </c>
    </row>
    <row r="1893" spans="1:3" x14ac:dyDescent="0.25">
      <c r="A1893" s="12">
        <v>44681</v>
      </c>
      <c r="B1893" s="13">
        <v>13746.2</v>
      </c>
      <c r="C1893" s="13">
        <v>13706.326999999999</v>
      </c>
    </row>
    <row r="1894" spans="1:3" x14ac:dyDescent="0.25">
      <c r="A1894" s="12">
        <v>44682</v>
      </c>
      <c r="B1894" s="13">
        <v>10134.5</v>
      </c>
      <c r="C1894" s="13">
        <v>13330.036</v>
      </c>
    </row>
    <row r="1895" spans="1:3" x14ac:dyDescent="0.25">
      <c r="A1895" s="12">
        <v>44683</v>
      </c>
      <c r="B1895" s="13">
        <v>13639</v>
      </c>
      <c r="C1895" s="13">
        <v>13617.236000000001</v>
      </c>
    </row>
    <row r="1896" spans="1:3" x14ac:dyDescent="0.25">
      <c r="A1896" s="12">
        <v>44684</v>
      </c>
      <c r="B1896" s="13">
        <v>13311.5</v>
      </c>
      <c r="C1896" s="13">
        <v>13062.763999999999</v>
      </c>
    </row>
    <row r="1897" spans="1:3" x14ac:dyDescent="0.25">
      <c r="A1897" s="12">
        <v>44685</v>
      </c>
      <c r="B1897" s="13">
        <v>11867.5</v>
      </c>
      <c r="C1897" s="13">
        <v>11698.618</v>
      </c>
    </row>
    <row r="1898" spans="1:3" x14ac:dyDescent="0.25">
      <c r="A1898" s="12">
        <v>44686</v>
      </c>
      <c r="B1898" s="13">
        <v>11006</v>
      </c>
      <c r="C1898" s="13">
        <v>11038.982</v>
      </c>
    </row>
    <row r="1899" spans="1:3" x14ac:dyDescent="0.25">
      <c r="A1899" s="12">
        <v>44687</v>
      </c>
      <c r="B1899" s="13">
        <v>12472.5</v>
      </c>
      <c r="C1899" s="13">
        <v>12445.236000000001</v>
      </c>
    </row>
    <row r="1900" spans="1:3" x14ac:dyDescent="0.25">
      <c r="A1900" s="12">
        <v>44688</v>
      </c>
      <c r="B1900" s="13">
        <v>13396.5</v>
      </c>
      <c r="C1900" s="13">
        <v>13332.582</v>
      </c>
    </row>
    <row r="1901" spans="1:3" x14ac:dyDescent="0.25">
      <c r="A1901" s="12">
        <v>44689</v>
      </c>
      <c r="B1901" s="13">
        <v>12170.883</v>
      </c>
      <c r="C1901" s="13">
        <v>12146.036</v>
      </c>
    </row>
    <row r="1902" spans="1:3" x14ac:dyDescent="0.25">
      <c r="A1902" s="12">
        <v>44690</v>
      </c>
      <c r="B1902" s="13">
        <v>12748.975</v>
      </c>
      <c r="C1902" s="13">
        <v>12672.290999999999</v>
      </c>
    </row>
    <row r="1903" spans="1:3" x14ac:dyDescent="0.25">
      <c r="A1903" s="12">
        <v>44691</v>
      </c>
      <c r="B1903" s="13">
        <v>13382.218000000001</v>
      </c>
      <c r="C1903" s="13">
        <v>13411.344999999999</v>
      </c>
    </row>
    <row r="1904" spans="1:3" x14ac:dyDescent="0.25">
      <c r="A1904" s="12">
        <v>44692</v>
      </c>
      <c r="B1904" s="13">
        <v>13333.75</v>
      </c>
      <c r="C1904" s="13">
        <v>13235.2</v>
      </c>
    </row>
    <row r="1905" spans="1:3" x14ac:dyDescent="0.25">
      <c r="A1905" s="12">
        <v>44693</v>
      </c>
      <c r="B1905" s="13">
        <v>14653.5</v>
      </c>
      <c r="C1905" s="13">
        <v>14509.382</v>
      </c>
    </row>
    <row r="1906" spans="1:3" x14ac:dyDescent="0.25">
      <c r="A1906" s="12">
        <v>44694</v>
      </c>
      <c r="B1906" s="13">
        <v>17181.685000000001</v>
      </c>
      <c r="C1906" s="13">
        <v>17359.781999999999</v>
      </c>
    </row>
    <row r="1907" spans="1:3" x14ac:dyDescent="0.25">
      <c r="A1907" s="12">
        <v>44695</v>
      </c>
      <c r="B1907" s="13">
        <v>20308.668000000001</v>
      </c>
      <c r="C1907" s="13">
        <v>20411.127</v>
      </c>
    </row>
    <row r="1908" spans="1:3" x14ac:dyDescent="0.25">
      <c r="A1908" s="12">
        <v>44696</v>
      </c>
      <c r="B1908" s="13">
        <v>18861.988000000001</v>
      </c>
      <c r="C1908" s="13">
        <v>18708.945</v>
      </c>
    </row>
    <row r="1909" spans="1:3" x14ac:dyDescent="0.25">
      <c r="A1909" s="12">
        <v>44697</v>
      </c>
      <c r="B1909" s="13">
        <v>23630.05</v>
      </c>
      <c r="C1909" s="13">
        <v>23746.544999999998</v>
      </c>
    </row>
    <row r="1910" spans="1:3" x14ac:dyDescent="0.25">
      <c r="A1910" s="12">
        <v>44698</v>
      </c>
      <c r="B1910" s="13">
        <v>26226.338</v>
      </c>
      <c r="C1910" s="13">
        <v>26283.708999999999</v>
      </c>
    </row>
    <row r="1911" spans="1:3" x14ac:dyDescent="0.25">
      <c r="A1911" s="12">
        <v>44699</v>
      </c>
      <c r="B1911" s="13">
        <v>27863.924999999999</v>
      </c>
      <c r="C1911" s="13">
        <v>27697.891</v>
      </c>
    </row>
    <row r="1912" spans="1:3" x14ac:dyDescent="0.25">
      <c r="A1912" s="12">
        <v>44700</v>
      </c>
      <c r="B1912" s="13">
        <v>21608.05</v>
      </c>
      <c r="C1912" s="13">
        <v>20231.2</v>
      </c>
    </row>
    <row r="1913" spans="1:3" x14ac:dyDescent="0.25">
      <c r="A1913" s="12">
        <v>44701</v>
      </c>
      <c r="B1913" s="13">
        <v>16535.375</v>
      </c>
      <c r="C1913" s="13">
        <v>16279.127</v>
      </c>
    </row>
    <row r="1914" spans="1:3" x14ac:dyDescent="0.25">
      <c r="A1914" s="12">
        <v>44702</v>
      </c>
      <c r="B1914" s="13">
        <v>17588</v>
      </c>
      <c r="C1914" s="13">
        <v>17100.726999999999</v>
      </c>
    </row>
    <row r="1915" spans="1:3" x14ac:dyDescent="0.25">
      <c r="A1915" s="12">
        <v>44703</v>
      </c>
      <c r="B1915" s="13">
        <v>17471.648000000001</v>
      </c>
      <c r="C1915" s="13">
        <v>17231.781999999999</v>
      </c>
    </row>
    <row r="1916" spans="1:3" x14ac:dyDescent="0.25">
      <c r="A1916" s="12">
        <v>44704</v>
      </c>
      <c r="B1916" s="13">
        <v>18211.113000000001</v>
      </c>
      <c r="C1916" s="13">
        <v>17730.327000000001</v>
      </c>
    </row>
    <row r="1917" spans="1:3" x14ac:dyDescent="0.25">
      <c r="A1917" s="12">
        <v>44705</v>
      </c>
      <c r="B1917" s="13">
        <v>16456</v>
      </c>
      <c r="C1917" s="13">
        <v>16298.326999999999</v>
      </c>
    </row>
    <row r="1918" spans="1:3" x14ac:dyDescent="0.25">
      <c r="A1918" s="12">
        <v>44706</v>
      </c>
      <c r="B1918" s="13">
        <v>14971.125</v>
      </c>
      <c r="C1918" s="13">
        <v>14774.326999999999</v>
      </c>
    </row>
    <row r="1919" spans="1:3" x14ac:dyDescent="0.25">
      <c r="A1919" s="12">
        <v>44707</v>
      </c>
      <c r="B1919" s="13">
        <v>15203.25</v>
      </c>
      <c r="C1919" s="13">
        <v>15074.4</v>
      </c>
    </row>
    <row r="1920" spans="1:3" x14ac:dyDescent="0.25">
      <c r="A1920" s="12">
        <v>44708</v>
      </c>
      <c r="B1920" s="13">
        <v>16170.5</v>
      </c>
      <c r="C1920" s="13">
        <v>15787.272999999999</v>
      </c>
    </row>
    <row r="1921" spans="1:3" x14ac:dyDescent="0.25">
      <c r="A1921" s="12">
        <v>44709</v>
      </c>
      <c r="B1921" s="13">
        <v>13546.308000000001</v>
      </c>
      <c r="C1921" s="13">
        <v>13491.636</v>
      </c>
    </row>
    <row r="1922" spans="1:3" x14ac:dyDescent="0.25">
      <c r="A1922" s="12">
        <v>44710</v>
      </c>
      <c r="B1922" s="13">
        <v>13029.5</v>
      </c>
      <c r="C1922" s="13">
        <v>12981.964</v>
      </c>
    </row>
    <row r="1923" spans="1:3" x14ac:dyDescent="0.25">
      <c r="A1923" s="12">
        <v>44711</v>
      </c>
      <c r="B1923" s="13">
        <v>12447.5</v>
      </c>
      <c r="C1923" s="13">
        <v>12493.527</v>
      </c>
    </row>
    <row r="1924" spans="1:3" x14ac:dyDescent="0.25">
      <c r="A1924" s="12">
        <v>44712</v>
      </c>
      <c r="B1924" s="13">
        <v>18922.474999999999</v>
      </c>
      <c r="C1924" s="13">
        <v>19038.109</v>
      </c>
    </row>
    <row r="1925" spans="1:3" x14ac:dyDescent="0.25">
      <c r="A1925" s="12">
        <v>44713</v>
      </c>
      <c r="B1925" s="13">
        <v>20991.599999999999</v>
      </c>
      <c r="C1925" s="13">
        <v>20870.036</v>
      </c>
    </row>
    <row r="1926" spans="1:3" x14ac:dyDescent="0.25">
      <c r="A1926" s="12">
        <v>44714</v>
      </c>
      <c r="B1926" s="13">
        <v>18976.95</v>
      </c>
      <c r="C1926" s="13">
        <v>18948.363000000001</v>
      </c>
    </row>
    <row r="1927" spans="1:3" x14ac:dyDescent="0.25">
      <c r="A1927" s="12">
        <v>44715</v>
      </c>
      <c r="B1927" s="13">
        <v>20933.150000000001</v>
      </c>
      <c r="C1927" s="13">
        <v>21008.436000000002</v>
      </c>
    </row>
    <row r="1928" spans="1:3" x14ac:dyDescent="0.25">
      <c r="A1928" s="12">
        <v>44716</v>
      </c>
      <c r="B1928" s="13">
        <v>23714.400000000001</v>
      </c>
      <c r="C1928" s="13">
        <v>23931.054</v>
      </c>
    </row>
    <row r="1929" spans="1:3" x14ac:dyDescent="0.25">
      <c r="A1929" s="12">
        <v>44717</v>
      </c>
      <c r="B1929" s="13">
        <v>21268.825000000001</v>
      </c>
      <c r="C1929" s="13">
        <v>21372.508999999998</v>
      </c>
    </row>
    <row r="1930" spans="1:3" x14ac:dyDescent="0.25">
      <c r="A1930" s="12">
        <v>44718</v>
      </c>
      <c r="B1930" s="13">
        <v>24657.067999999999</v>
      </c>
      <c r="C1930" s="13">
        <v>25392.508999999998</v>
      </c>
    </row>
    <row r="1931" spans="1:3" x14ac:dyDescent="0.25">
      <c r="A1931" s="12">
        <v>44719</v>
      </c>
      <c r="B1931" s="13">
        <v>24924.959999999999</v>
      </c>
      <c r="C1931" s="13">
        <v>24817.526999999998</v>
      </c>
    </row>
    <row r="1932" spans="1:3" x14ac:dyDescent="0.25">
      <c r="A1932" s="12">
        <v>44720</v>
      </c>
      <c r="B1932" s="13">
        <v>27203.334999999999</v>
      </c>
      <c r="C1932" s="13">
        <v>27070.835999999999</v>
      </c>
    </row>
    <row r="1933" spans="1:3" x14ac:dyDescent="0.25">
      <c r="A1933" s="12">
        <v>44721</v>
      </c>
      <c r="B1933" s="13">
        <v>31116.957999999999</v>
      </c>
      <c r="C1933" s="13">
        <v>30920.581999999999</v>
      </c>
    </row>
    <row r="1934" spans="1:3" x14ac:dyDescent="0.25">
      <c r="A1934" s="12">
        <v>44722</v>
      </c>
      <c r="B1934" s="13">
        <v>31296</v>
      </c>
      <c r="C1934" s="13">
        <v>31131.853999999999</v>
      </c>
    </row>
    <row r="1935" spans="1:3" x14ac:dyDescent="0.25">
      <c r="A1935" s="12">
        <v>44723</v>
      </c>
      <c r="B1935" s="13">
        <v>31296</v>
      </c>
      <c r="C1935" s="13">
        <v>31092.145</v>
      </c>
    </row>
    <row r="1936" spans="1:3" x14ac:dyDescent="0.25">
      <c r="A1936" s="12">
        <v>44724</v>
      </c>
      <c r="B1936" s="13">
        <v>31295.828000000001</v>
      </c>
      <c r="C1936" s="13">
        <v>31072.871999999999</v>
      </c>
    </row>
    <row r="1937" spans="1:3" x14ac:dyDescent="0.25">
      <c r="A1937" s="12">
        <v>44725</v>
      </c>
      <c r="B1937" s="13">
        <v>28022.794999999998</v>
      </c>
      <c r="C1937" s="13">
        <v>28049.236000000001</v>
      </c>
    </row>
    <row r="1938" spans="1:3" x14ac:dyDescent="0.25">
      <c r="A1938" s="12">
        <v>44726</v>
      </c>
      <c r="B1938" s="13">
        <v>26612.988000000001</v>
      </c>
      <c r="C1938" s="13">
        <v>26403.781999999999</v>
      </c>
    </row>
    <row r="1939" spans="1:3" x14ac:dyDescent="0.25">
      <c r="A1939" s="12">
        <v>44727</v>
      </c>
      <c r="B1939" s="13">
        <v>31283.957999999999</v>
      </c>
      <c r="C1939" s="13">
        <v>30943.708999999999</v>
      </c>
    </row>
    <row r="1940" spans="1:3" x14ac:dyDescent="0.25">
      <c r="A1940" s="12">
        <v>44728</v>
      </c>
      <c r="B1940" s="13">
        <v>28976.7</v>
      </c>
      <c r="C1940" s="13">
        <v>24810.254000000001</v>
      </c>
    </row>
    <row r="1941" spans="1:3" x14ac:dyDescent="0.25">
      <c r="A1941" s="12">
        <v>44729</v>
      </c>
      <c r="B1941" s="13">
        <v>31008.893</v>
      </c>
      <c r="C1941" s="13">
        <v>30722.617999999999</v>
      </c>
    </row>
    <row r="1942" spans="1:3" x14ac:dyDescent="0.25">
      <c r="A1942" s="12">
        <v>44730</v>
      </c>
      <c r="B1942" s="13">
        <v>31296</v>
      </c>
      <c r="C1942" s="13">
        <v>31046.909</v>
      </c>
    </row>
    <row r="1943" spans="1:3" x14ac:dyDescent="0.25">
      <c r="A1943" s="12">
        <v>44731</v>
      </c>
      <c r="B1943" s="13">
        <v>31296</v>
      </c>
      <c r="C1943" s="13">
        <v>30928.072</v>
      </c>
    </row>
    <row r="1944" spans="1:3" x14ac:dyDescent="0.25">
      <c r="A1944" s="12">
        <v>44732</v>
      </c>
      <c r="B1944" s="13">
        <v>31295.672999999999</v>
      </c>
      <c r="C1944" s="13">
        <v>31011.054</v>
      </c>
    </row>
    <row r="1945" spans="1:3" x14ac:dyDescent="0.25">
      <c r="A1945" s="12">
        <v>44733</v>
      </c>
      <c r="B1945" s="13">
        <v>31295.985000000001</v>
      </c>
      <c r="C1945" s="13">
        <v>31094.327000000001</v>
      </c>
    </row>
    <row r="1946" spans="1:3" x14ac:dyDescent="0.25">
      <c r="A1946" s="12">
        <v>44734</v>
      </c>
      <c r="B1946" s="13">
        <v>31296</v>
      </c>
      <c r="C1946" s="13">
        <v>31217.454000000002</v>
      </c>
    </row>
    <row r="1947" spans="1:3" x14ac:dyDescent="0.25">
      <c r="A1947" s="12">
        <v>44735</v>
      </c>
      <c r="B1947" s="13">
        <v>31296</v>
      </c>
      <c r="C1947" s="13">
        <v>31072.726999999999</v>
      </c>
    </row>
    <row r="1948" spans="1:3" x14ac:dyDescent="0.25">
      <c r="A1948" s="12">
        <v>44736</v>
      </c>
      <c r="B1948" s="13">
        <v>31296</v>
      </c>
      <c r="C1948" s="13">
        <v>31173.163</v>
      </c>
    </row>
    <row r="1949" spans="1:3" x14ac:dyDescent="0.25">
      <c r="A1949" s="12">
        <v>44737</v>
      </c>
      <c r="B1949" s="13">
        <v>31296</v>
      </c>
      <c r="C1949" s="13">
        <v>31236.072</v>
      </c>
    </row>
    <row r="1950" spans="1:3" x14ac:dyDescent="0.25">
      <c r="A1950" s="12">
        <v>44738</v>
      </c>
      <c r="B1950" s="13">
        <v>9316.7999999999993</v>
      </c>
      <c r="C1950" s="13">
        <v>9417.2360000000008</v>
      </c>
    </row>
    <row r="1951" spans="1:3" x14ac:dyDescent="0.25">
      <c r="A1951" s="12">
        <v>44739</v>
      </c>
      <c r="B1951" s="13">
        <v>31296</v>
      </c>
      <c r="C1951" s="13">
        <v>31298.472000000002</v>
      </c>
    </row>
    <row r="1952" spans="1:3" x14ac:dyDescent="0.25">
      <c r="A1952" s="12">
        <v>44740</v>
      </c>
      <c r="B1952" s="13">
        <v>31296</v>
      </c>
      <c r="C1952" s="13">
        <v>31090.036</v>
      </c>
    </row>
    <row r="1953" spans="1:3" x14ac:dyDescent="0.25">
      <c r="A1953" s="12">
        <v>44741</v>
      </c>
      <c r="B1953" s="13">
        <v>31296</v>
      </c>
      <c r="C1953" s="13">
        <v>31005.091</v>
      </c>
    </row>
    <row r="1954" spans="1:3" x14ac:dyDescent="0.25">
      <c r="A1954" s="12">
        <v>44742</v>
      </c>
      <c r="B1954" s="13">
        <v>31295.523000000001</v>
      </c>
      <c r="C1954" s="13">
        <v>30957.091</v>
      </c>
    </row>
    <row r="1955" spans="1:3" x14ac:dyDescent="0.25">
      <c r="A1955" s="12">
        <v>44743</v>
      </c>
      <c r="B1955" s="13">
        <v>31296</v>
      </c>
      <c r="C1955" s="13">
        <v>31010.982</v>
      </c>
    </row>
    <row r="1956" spans="1:3" x14ac:dyDescent="0.25">
      <c r="A1956" s="12">
        <v>44744</v>
      </c>
      <c r="B1956" s="13">
        <v>31295.895</v>
      </c>
      <c r="C1956" s="13">
        <v>31208.508999999998</v>
      </c>
    </row>
    <row r="1957" spans="1:3" x14ac:dyDescent="0.25">
      <c r="A1957" s="12">
        <v>44745</v>
      </c>
      <c r="B1957" s="13">
        <v>31296</v>
      </c>
      <c r="C1957" s="13">
        <v>30806.109</v>
      </c>
    </row>
    <row r="1958" spans="1:3" x14ac:dyDescent="0.25">
      <c r="A1958" s="12">
        <v>44746</v>
      </c>
      <c r="B1958" s="13">
        <v>31296</v>
      </c>
      <c r="C1958" s="13">
        <v>31176.945</v>
      </c>
    </row>
    <row r="1959" spans="1:3" x14ac:dyDescent="0.25">
      <c r="A1959" s="12">
        <v>44747</v>
      </c>
      <c r="B1959" s="13">
        <v>31296</v>
      </c>
      <c r="C1959" s="13">
        <v>31062.982</v>
      </c>
    </row>
    <row r="1960" spans="1:3" x14ac:dyDescent="0.25">
      <c r="A1960" s="12">
        <v>44748</v>
      </c>
      <c r="B1960" s="13">
        <v>31296</v>
      </c>
      <c r="C1960" s="13">
        <v>31009.526999999998</v>
      </c>
    </row>
    <row r="1961" spans="1:3" x14ac:dyDescent="0.25">
      <c r="A1961" s="12">
        <v>44749</v>
      </c>
      <c r="B1961" s="13">
        <v>30147.598000000002</v>
      </c>
      <c r="C1961" s="13">
        <v>29700.218000000001</v>
      </c>
    </row>
    <row r="1962" spans="1:3" x14ac:dyDescent="0.25">
      <c r="A1962" s="12">
        <v>44750</v>
      </c>
      <c r="B1962" s="13">
        <v>29271.998</v>
      </c>
      <c r="C1962" s="13">
        <v>28862.544999999998</v>
      </c>
    </row>
    <row r="1963" spans="1:3" x14ac:dyDescent="0.25">
      <c r="A1963" s="12">
        <v>44751</v>
      </c>
      <c r="B1963" s="13">
        <v>31296</v>
      </c>
      <c r="C1963" s="13">
        <v>30957.382000000001</v>
      </c>
    </row>
    <row r="1964" spans="1:3" x14ac:dyDescent="0.25">
      <c r="A1964" s="12">
        <v>44752</v>
      </c>
      <c r="B1964" s="13">
        <v>31296</v>
      </c>
      <c r="C1964" s="13">
        <v>30633.091</v>
      </c>
    </row>
    <row r="1965" spans="1:3" x14ac:dyDescent="0.25">
      <c r="A1965" s="12">
        <v>44753</v>
      </c>
      <c r="B1965" s="13">
        <v>29993.599999999999</v>
      </c>
      <c r="C1965" s="13">
        <v>29621.018</v>
      </c>
    </row>
    <row r="1966" spans="1:3" x14ac:dyDescent="0.25">
      <c r="A1966" s="12">
        <v>44754</v>
      </c>
      <c r="B1966" s="13">
        <v>30414.05</v>
      </c>
      <c r="C1966" s="13">
        <v>30160.799999999999</v>
      </c>
    </row>
    <row r="1967" spans="1:3" x14ac:dyDescent="0.25">
      <c r="A1967" s="12">
        <v>44755</v>
      </c>
      <c r="B1967" s="13">
        <v>31295.994999999999</v>
      </c>
      <c r="C1967" s="13">
        <v>31113.526999999998</v>
      </c>
    </row>
    <row r="1968" spans="1:3" x14ac:dyDescent="0.25">
      <c r="A1968" s="12">
        <v>44756</v>
      </c>
      <c r="B1968" s="13">
        <v>31296</v>
      </c>
      <c r="C1968" s="13">
        <v>29446.400000000001</v>
      </c>
    </row>
    <row r="1969" spans="1:3" x14ac:dyDescent="0.25">
      <c r="A1969" s="12">
        <v>44757</v>
      </c>
      <c r="B1969" s="13">
        <v>30721.797999999999</v>
      </c>
      <c r="C1969" s="13">
        <v>30434.690999999999</v>
      </c>
    </row>
    <row r="1970" spans="1:3" x14ac:dyDescent="0.25">
      <c r="A1970" s="12">
        <v>44758</v>
      </c>
      <c r="B1970" s="13">
        <v>26128.2</v>
      </c>
      <c r="C1970" s="13">
        <v>25917.526999999998</v>
      </c>
    </row>
    <row r="1971" spans="1:3" x14ac:dyDescent="0.25">
      <c r="A1971" s="12">
        <v>44759</v>
      </c>
      <c r="B1971" s="13">
        <v>30694.314999999999</v>
      </c>
      <c r="C1971" s="13">
        <v>30343.418000000001</v>
      </c>
    </row>
    <row r="1972" spans="1:3" x14ac:dyDescent="0.25">
      <c r="A1972" s="12">
        <v>44760</v>
      </c>
      <c r="B1972" s="13">
        <v>29569</v>
      </c>
      <c r="C1972" s="13">
        <v>29561.891</v>
      </c>
    </row>
    <row r="1973" spans="1:3" x14ac:dyDescent="0.25">
      <c r="A1973" s="12">
        <v>44761</v>
      </c>
      <c r="B1973" s="13">
        <v>31296</v>
      </c>
      <c r="C1973" s="13">
        <v>30998.690999999999</v>
      </c>
    </row>
    <row r="1974" spans="1:3" x14ac:dyDescent="0.25">
      <c r="A1974" s="12">
        <v>44762</v>
      </c>
      <c r="B1974" s="13">
        <v>31008.9</v>
      </c>
      <c r="C1974" s="13">
        <v>30130.254000000001</v>
      </c>
    </row>
    <row r="1975" spans="1:3" x14ac:dyDescent="0.25">
      <c r="A1975" s="12">
        <v>44763</v>
      </c>
      <c r="B1975" s="13">
        <v>31296</v>
      </c>
      <c r="C1975" s="13">
        <v>30616.945</v>
      </c>
    </row>
    <row r="1976" spans="1:3" x14ac:dyDescent="0.25">
      <c r="A1976" s="12">
        <v>44764</v>
      </c>
      <c r="B1976" s="13">
        <v>31296</v>
      </c>
      <c r="C1976" s="13">
        <v>30886.036</v>
      </c>
    </row>
    <row r="1977" spans="1:3" x14ac:dyDescent="0.25">
      <c r="A1977" s="12">
        <v>44765</v>
      </c>
      <c r="B1977" s="13">
        <v>31296</v>
      </c>
      <c r="C1977" s="13">
        <v>31068.653999999999</v>
      </c>
    </row>
    <row r="1978" spans="1:3" x14ac:dyDescent="0.25">
      <c r="A1978" s="12">
        <v>44766</v>
      </c>
      <c r="B1978" s="13">
        <v>30859.68</v>
      </c>
      <c r="C1978" s="13">
        <v>30593.309000000001</v>
      </c>
    </row>
    <row r="1979" spans="1:3" x14ac:dyDescent="0.25">
      <c r="A1979" s="12">
        <v>44767</v>
      </c>
      <c r="B1979" s="13">
        <v>31296</v>
      </c>
      <c r="C1979" s="13">
        <v>30944.581999999999</v>
      </c>
    </row>
    <row r="1980" spans="1:3" x14ac:dyDescent="0.25">
      <c r="A1980" s="12">
        <v>44768</v>
      </c>
      <c r="B1980" s="13">
        <v>31296</v>
      </c>
      <c r="C1980" s="13">
        <v>31192.799999999999</v>
      </c>
    </row>
    <row r="1981" spans="1:3" x14ac:dyDescent="0.25">
      <c r="A1981" s="12">
        <v>44769</v>
      </c>
      <c r="B1981" s="13">
        <v>31296</v>
      </c>
      <c r="C1981" s="13">
        <v>31113.018</v>
      </c>
    </row>
    <row r="1982" spans="1:3" x14ac:dyDescent="0.25">
      <c r="A1982" s="12">
        <v>44770</v>
      </c>
      <c r="B1982" s="13">
        <v>31296</v>
      </c>
      <c r="C1982" s="13">
        <v>31176.871999999999</v>
      </c>
    </row>
    <row r="1983" spans="1:3" x14ac:dyDescent="0.25">
      <c r="A1983" s="12">
        <v>44771</v>
      </c>
      <c r="B1983" s="13">
        <v>31296</v>
      </c>
      <c r="C1983" s="13">
        <v>31091.345000000001</v>
      </c>
    </row>
    <row r="1984" spans="1:3" x14ac:dyDescent="0.25">
      <c r="A1984" s="12">
        <v>44772</v>
      </c>
      <c r="B1984" s="13">
        <v>31296</v>
      </c>
      <c r="C1984" s="13">
        <v>30924.072</v>
      </c>
    </row>
    <row r="1985" spans="1:3" x14ac:dyDescent="0.25">
      <c r="A1985" s="12">
        <v>44773</v>
      </c>
      <c r="B1985" s="13">
        <v>30210.5</v>
      </c>
      <c r="C1985" s="13">
        <v>29820.726999999999</v>
      </c>
    </row>
    <row r="1986" spans="1:3" x14ac:dyDescent="0.25">
      <c r="A1986" s="12">
        <v>44774</v>
      </c>
      <c r="B1986" s="13">
        <v>31296</v>
      </c>
      <c r="C1986" s="13">
        <v>31066.400000000001</v>
      </c>
    </row>
    <row r="1987" spans="1:3" x14ac:dyDescent="0.25">
      <c r="A1987" s="12">
        <v>44775</v>
      </c>
      <c r="B1987" s="13">
        <v>31296</v>
      </c>
      <c r="C1987" s="13">
        <v>31183.200000000001</v>
      </c>
    </row>
    <row r="1988" spans="1:3" x14ac:dyDescent="0.25">
      <c r="A1988" s="12">
        <v>44776</v>
      </c>
      <c r="B1988" s="13">
        <v>31296</v>
      </c>
      <c r="C1988" s="13">
        <v>31252.291000000001</v>
      </c>
    </row>
    <row r="1989" spans="1:3" x14ac:dyDescent="0.25">
      <c r="A1989" s="12">
        <v>44777</v>
      </c>
      <c r="B1989" s="13">
        <v>30860.6</v>
      </c>
      <c r="C1989" s="13">
        <v>30625.963</v>
      </c>
    </row>
    <row r="1990" spans="1:3" x14ac:dyDescent="0.25">
      <c r="A1990" s="12">
        <v>44778</v>
      </c>
      <c r="B1990" s="13">
        <v>31296</v>
      </c>
      <c r="C1990" s="13">
        <v>31109.817999999999</v>
      </c>
    </row>
    <row r="1991" spans="1:3" x14ac:dyDescent="0.25">
      <c r="A1991" s="12">
        <v>44779</v>
      </c>
      <c r="B1991" s="13">
        <v>30721.8</v>
      </c>
      <c r="C1991" s="13">
        <v>27817.526999999998</v>
      </c>
    </row>
    <row r="1992" spans="1:3" x14ac:dyDescent="0.25">
      <c r="A1992" s="12">
        <v>44780</v>
      </c>
      <c r="B1992" s="13">
        <v>30860.799999999999</v>
      </c>
      <c r="C1992" s="13">
        <v>30628.581999999999</v>
      </c>
    </row>
    <row r="1993" spans="1:3" x14ac:dyDescent="0.25">
      <c r="A1993" s="12">
        <v>44781</v>
      </c>
      <c r="B1993" s="13">
        <v>31296</v>
      </c>
      <c r="C1993" s="13">
        <v>31095.272000000001</v>
      </c>
    </row>
    <row r="1994" spans="1:3" x14ac:dyDescent="0.25">
      <c r="A1994" s="12">
        <v>44782</v>
      </c>
      <c r="B1994" s="13">
        <v>31296</v>
      </c>
      <c r="C1994" s="13">
        <v>31038.544999999998</v>
      </c>
    </row>
    <row r="1995" spans="1:3" x14ac:dyDescent="0.25">
      <c r="A1995" s="12">
        <v>44783</v>
      </c>
      <c r="B1995" s="13">
        <v>31296</v>
      </c>
      <c r="C1995" s="13">
        <v>31048.871999999999</v>
      </c>
    </row>
    <row r="1996" spans="1:3" x14ac:dyDescent="0.25">
      <c r="A1996" s="12">
        <v>44784</v>
      </c>
      <c r="B1996" s="13">
        <v>31296</v>
      </c>
      <c r="C1996" s="13">
        <v>30873.599999999999</v>
      </c>
    </row>
    <row r="1997" spans="1:3" x14ac:dyDescent="0.25">
      <c r="A1997" s="12">
        <v>44785</v>
      </c>
      <c r="B1997" s="13">
        <v>31077.8</v>
      </c>
      <c r="C1997" s="13">
        <v>30986.400000000001</v>
      </c>
    </row>
    <row r="1998" spans="1:3" x14ac:dyDescent="0.25">
      <c r="A1998" s="12">
        <v>44786</v>
      </c>
      <c r="B1998" s="13">
        <v>31296</v>
      </c>
      <c r="C1998" s="13">
        <v>31230.617999999999</v>
      </c>
    </row>
    <row r="1999" spans="1:3" x14ac:dyDescent="0.25">
      <c r="A1999" s="12">
        <v>44787</v>
      </c>
      <c r="B1999" s="13">
        <v>30860.799999999999</v>
      </c>
      <c r="C1999" s="13">
        <v>30661.091</v>
      </c>
    </row>
    <row r="2000" spans="1:3" x14ac:dyDescent="0.25">
      <c r="A2000" s="12">
        <v>44788</v>
      </c>
      <c r="B2000" s="13">
        <v>30306.022000000001</v>
      </c>
      <c r="C2000" s="13">
        <v>29117.382000000001</v>
      </c>
    </row>
    <row r="2001" spans="1:3" x14ac:dyDescent="0.25">
      <c r="A2001" s="12">
        <v>44789</v>
      </c>
      <c r="B2001" s="13">
        <v>26073.075000000001</v>
      </c>
      <c r="C2001" s="13">
        <v>25887.708999999999</v>
      </c>
    </row>
    <row r="2002" spans="1:3" x14ac:dyDescent="0.25">
      <c r="A2002" s="12">
        <v>44790</v>
      </c>
      <c r="B2002" s="13">
        <v>31296</v>
      </c>
      <c r="C2002" s="13">
        <v>31184.508999999998</v>
      </c>
    </row>
    <row r="2003" spans="1:3" x14ac:dyDescent="0.25">
      <c r="A2003" s="12">
        <v>44791</v>
      </c>
      <c r="B2003" s="13">
        <v>31296</v>
      </c>
      <c r="C2003" s="13">
        <v>30904.799999999999</v>
      </c>
    </row>
    <row r="2004" spans="1:3" x14ac:dyDescent="0.25">
      <c r="A2004" s="12">
        <v>44792</v>
      </c>
      <c r="B2004" s="13">
        <v>31296</v>
      </c>
      <c r="C2004" s="13">
        <v>30908</v>
      </c>
    </row>
    <row r="2005" spans="1:3" x14ac:dyDescent="0.25">
      <c r="A2005" s="12">
        <v>44793</v>
      </c>
      <c r="B2005" s="13">
        <v>31296</v>
      </c>
      <c r="C2005" s="13">
        <v>31190.036</v>
      </c>
    </row>
    <row r="2006" spans="1:3" x14ac:dyDescent="0.25">
      <c r="A2006" s="12">
        <v>44794</v>
      </c>
      <c r="B2006" s="13">
        <v>31296</v>
      </c>
      <c r="C2006" s="13">
        <v>30571.127</v>
      </c>
    </row>
    <row r="2007" spans="1:3" x14ac:dyDescent="0.25">
      <c r="A2007" s="12">
        <v>44795</v>
      </c>
      <c r="B2007" s="13">
        <v>29860.5</v>
      </c>
      <c r="C2007" s="13">
        <v>29347.272000000001</v>
      </c>
    </row>
    <row r="2008" spans="1:3" x14ac:dyDescent="0.25">
      <c r="A2008" s="12">
        <v>44796</v>
      </c>
      <c r="B2008" s="13">
        <v>28855.65</v>
      </c>
      <c r="C2008" s="13">
        <v>28312.581999999999</v>
      </c>
    </row>
    <row r="2009" spans="1:3" x14ac:dyDescent="0.25">
      <c r="A2009" s="12">
        <v>44797</v>
      </c>
      <c r="B2009" s="13">
        <v>23600.775000000001</v>
      </c>
      <c r="C2009" s="13">
        <v>22135.418000000001</v>
      </c>
    </row>
    <row r="2010" spans="1:3" x14ac:dyDescent="0.25">
      <c r="A2010" s="12">
        <v>44798</v>
      </c>
      <c r="B2010" s="13">
        <v>28425</v>
      </c>
      <c r="C2010" s="13">
        <v>28302.182000000001</v>
      </c>
    </row>
    <row r="2011" spans="1:3" x14ac:dyDescent="0.25">
      <c r="A2011" s="12">
        <v>44799</v>
      </c>
      <c r="B2011" s="13">
        <v>28408.799999999999</v>
      </c>
      <c r="C2011" s="13">
        <v>28396.945</v>
      </c>
    </row>
    <row r="2012" spans="1:3" x14ac:dyDescent="0.25">
      <c r="A2012" s="12">
        <v>44800</v>
      </c>
      <c r="B2012" s="13">
        <v>26572.44</v>
      </c>
      <c r="C2012" s="13">
        <v>26583.853999999999</v>
      </c>
    </row>
    <row r="2013" spans="1:3" x14ac:dyDescent="0.25">
      <c r="A2013" s="12">
        <v>44801</v>
      </c>
      <c r="B2013" s="13">
        <v>10513.35</v>
      </c>
      <c r="C2013" s="13">
        <v>10580.218000000001</v>
      </c>
    </row>
    <row r="2014" spans="1:3" x14ac:dyDescent="0.25">
      <c r="A2014" s="12">
        <v>44802</v>
      </c>
      <c r="B2014" s="13">
        <v>31296</v>
      </c>
      <c r="C2014" s="13">
        <v>31300.581999999999</v>
      </c>
    </row>
    <row r="2015" spans="1:3" x14ac:dyDescent="0.25">
      <c r="A2015" s="12">
        <v>44803</v>
      </c>
      <c r="B2015" s="13">
        <v>31296</v>
      </c>
      <c r="C2015" s="13">
        <v>31191.418000000001</v>
      </c>
    </row>
    <row r="2016" spans="1:3" x14ac:dyDescent="0.25">
      <c r="A2016" s="12">
        <v>44804</v>
      </c>
      <c r="B2016" s="13">
        <v>31294.28</v>
      </c>
      <c r="C2016" s="13">
        <v>31173.163</v>
      </c>
    </row>
    <row r="2017" spans="1:3" x14ac:dyDescent="0.25">
      <c r="A2017" s="12">
        <v>44805</v>
      </c>
      <c r="B2017" s="13">
        <v>31296</v>
      </c>
      <c r="C2017" s="13">
        <v>31194.327000000001</v>
      </c>
    </row>
    <row r="2018" spans="1:3" x14ac:dyDescent="0.25">
      <c r="A2018" s="12">
        <v>44806</v>
      </c>
      <c r="B2018" s="13">
        <v>31296</v>
      </c>
      <c r="C2018" s="13">
        <v>31214.182000000001</v>
      </c>
    </row>
    <row r="2019" spans="1:3" x14ac:dyDescent="0.25">
      <c r="A2019" s="12">
        <v>44807</v>
      </c>
      <c r="B2019" s="13">
        <v>31296</v>
      </c>
      <c r="C2019" s="13">
        <v>31153.309000000001</v>
      </c>
    </row>
    <row r="2020" spans="1:3" x14ac:dyDescent="0.25">
      <c r="A2020" s="12">
        <v>44808</v>
      </c>
      <c r="B2020" s="13">
        <v>31296</v>
      </c>
      <c r="C2020" s="13">
        <v>31064.436000000002</v>
      </c>
    </row>
    <row r="2021" spans="1:3" x14ac:dyDescent="0.25">
      <c r="A2021" s="12">
        <v>44809</v>
      </c>
      <c r="B2021" s="13">
        <v>31296</v>
      </c>
      <c r="C2021" s="13">
        <v>31208.363000000001</v>
      </c>
    </row>
    <row r="2022" spans="1:3" x14ac:dyDescent="0.25">
      <c r="A2022" s="12">
        <v>44810</v>
      </c>
      <c r="B2022" s="13">
        <v>31296</v>
      </c>
      <c r="C2022" s="13">
        <v>31237.744999999999</v>
      </c>
    </row>
    <row r="2023" spans="1:3" x14ac:dyDescent="0.25">
      <c r="A2023" s="12">
        <v>44811</v>
      </c>
      <c r="B2023" s="13">
        <v>31296</v>
      </c>
      <c r="C2023" s="13">
        <v>31264.072</v>
      </c>
    </row>
    <row r="2024" spans="1:3" x14ac:dyDescent="0.25">
      <c r="A2024" s="12">
        <v>44812</v>
      </c>
      <c r="B2024" s="13">
        <v>31295.998</v>
      </c>
      <c r="C2024" s="13">
        <v>31260.291000000001</v>
      </c>
    </row>
    <row r="2025" spans="1:3" x14ac:dyDescent="0.25">
      <c r="A2025" s="12">
        <v>44813</v>
      </c>
      <c r="B2025" s="13">
        <v>31295.998</v>
      </c>
      <c r="C2025" s="13">
        <v>31257.018</v>
      </c>
    </row>
    <row r="2026" spans="1:3" x14ac:dyDescent="0.25">
      <c r="A2026" s="12">
        <v>44814</v>
      </c>
      <c r="B2026" s="13">
        <v>31295.992999999999</v>
      </c>
      <c r="C2026" s="13">
        <v>31191.491000000002</v>
      </c>
    </row>
    <row r="2027" spans="1:3" x14ac:dyDescent="0.25">
      <c r="A2027" s="12">
        <v>44815</v>
      </c>
      <c r="B2027" s="13">
        <v>31296</v>
      </c>
      <c r="C2027" s="13">
        <v>31019.127</v>
      </c>
    </row>
    <row r="2028" spans="1:3" x14ac:dyDescent="0.25">
      <c r="A2028" s="12">
        <v>44816</v>
      </c>
      <c r="B2028" s="13">
        <v>31296</v>
      </c>
      <c r="C2028" s="13">
        <v>31152.799999999999</v>
      </c>
    </row>
    <row r="2029" spans="1:3" x14ac:dyDescent="0.25">
      <c r="A2029" s="12">
        <v>44817</v>
      </c>
      <c r="B2029" s="13">
        <v>31295.998</v>
      </c>
      <c r="C2029" s="13">
        <v>31066.036</v>
      </c>
    </row>
    <row r="2030" spans="1:3" x14ac:dyDescent="0.25">
      <c r="A2030" s="12">
        <v>44818</v>
      </c>
      <c r="B2030" s="13">
        <v>31295.998</v>
      </c>
      <c r="C2030" s="13">
        <v>31095.054</v>
      </c>
    </row>
    <row r="2031" spans="1:3" x14ac:dyDescent="0.25">
      <c r="A2031" s="12">
        <v>44819</v>
      </c>
      <c r="B2031" s="13">
        <v>31295.893</v>
      </c>
      <c r="C2031" s="13">
        <v>31103.635999999999</v>
      </c>
    </row>
    <row r="2032" spans="1:3" x14ac:dyDescent="0.25">
      <c r="A2032" s="12">
        <v>44820</v>
      </c>
      <c r="B2032" s="13">
        <v>31295.96</v>
      </c>
      <c r="C2032" s="13">
        <v>30917.744999999999</v>
      </c>
    </row>
    <row r="2033" spans="1:3" x14ac:dyDescent="0.25">
      <c r="A2033" s="12">
        <v>44821</v>
      </c>
      <c r="B2033" s="13">
        <v>31296</v>
      </c>
      <c r="C2033" s="13">
        <v>31159.272000000001</v>
      </c>
    </row>
    <row r="2034" spans="1:3" x14ac:dyDescent="0.25">
      <c r="A2034" s="12">
        <v>44822</v>
      </c>
      <c r="B2034" s="13">
        <v>31295.998</v>
      </c>
      <c r="C2034" s="13">
        <v>31211.127</v>
      </c>
    </row>
    <row r="2035" spans="1:3" x14ac:dyDescent="0.25">
      <c r="A2035" s="12">
        <v>44823</v>
      </c>
      <c r="B2035" s="13">
        <v>30434.7</v>
      </c>
      <c r="C2035" s="13">
        <v>30241.963</v>
      </c>
    </row>
    <row r="2036" spans="1:3" x14ac:dyDescent="0.25">
      <c r="A2036" s="12">
        <v>44824</v>
      </c>
      <c r="B2036" s="13">
        <v>27460</v>
      </c>
      <c r="C2036" s="13">
        <v>27114.472000000002</v>
      </c>
    </row>
    <row r="2037" spans="1:3" x14ac:dyDescent="0.25">
      <c r="A2037" s="12">
        <v>44825</v>
      </c>
      <c r="B2037" s="13">
        <v>26257.75</v>
      </c>
      <c r="C2037" s="13">
        <v>25958.982</v>
      </c>
    </row>
    <row r="2038" spans="1:3" x14ac:dyDescent="0.25">
      <c r="A2038" s="12">
        <v>44826</v>
      </c>
      <c r="B2038" s="13">
        <v>24005.125</v>
      </c>
      <c r="C2038" s="13">
        <v>23909.963</v>
      </c>
    </row>
    <row r="2039" spans="1:3" x14ac:dyDescent="0.25">
      <c r="A2039" s="12">
        <v>44827</v>
      </c>
      <c r="B2039" s="13">
        <v>26087.998</v>
      </c>
      <c r="C2039" s="13">
        <v>25880</v>
      </c>
    </row>
    <row r="2040" spans="1:3" x14ac:dyDescent="0.25">
      <c r="A2040" s="12">
        <v>44828</v>
      </c>
      <c r="B2040" s="13">
        <v>26088</v>
      </c>
      <c r="C2040" s="13">
        <v>25868.653999999999</v>
      </c>
    </row>
    <row r="2041" spans="1:3" x14ac:dyDescent="0.25">
      <c r="A2041" s="12">
        <v>44829</v>
      </c>
      <c r="B2041" s="13">
        <v>26081.994999999999</v>
      </c>
      <c r="C2041" s="13">
        <v>25885.236000000001</v>
      </c>
    </row>
    <row r="2042" spans="1:3" x14ac:dyDescent="0.25">
      <c r="A2042" s="12">
        <v>44830</v>
      </c>
      <c r="B2042" s="13">
        <v>26088</v>
      </c>
      <c r="C2042" s="13">
        <v>25941.963</v>
      </c>
    </row>
    <row r="2043" spans="1:3" x14ac:dyDescent="0.25">
      <c r="A2043" s="12">
        <v>44831</v>
      </c>
      <c r="B2043" s="13">
        <v>26088</v>
      </c>
      <c r="C2043" s="13">
        <v>25923.054</v>
      </c>
    </row>
    <row r="2044" spans="1:3" x14ac:dyDescent="0.25">
      <c r="A2044" s="12">
        <v>44832</v>
      </c>
      <c r="B2044" s="13">
        <v>26088</v>
      </c>
      <c r="C2044" s="13">
        <v>25920.871999999999</v>
      </c>
    </row>
    <row r="2045" spans="1:3" x14ac:dyDescent="0.25">
      <c r="A2045" s="12">
        <v>44833</v>
      </c>
      <c r="B2045" s="13">
        <v>26088</v>
      </c>
      <c r="C2045" s="13">
        <v>25972.291000000001</v>
      </c>
    </row>
    <row r="2046" spans="1:3" x14ac:dyDescent="0.25">
      <c r="A2046" s="12">
        <v>44834</v>
      </c>
      <c r="B2046" s="13">
        <v>26088</v>
      </c>
      <c r="C2046" s="13">
        <v>25905.091</v>
      </c>
    </row>
    <row r="2047" spans="1:3" x14ac:dyDescent="0.25">
      <c r="A2047" s="12">
        <v>44835</v>
      </c>
      <c r="B2047" s="13">
        <v>26087.985000000001</v>
      </c>
      <c r="C2047" s="13">
        <v>25828.436000000002</v>
      </c>
    </row>
    <row r="2048" spans="1:3" x14ac:dyDescent="0.25">
      <c r="A2048" s="12">
        <v>44836</v>
      </c>
      <c r="B2048" s="13">
        <v>26087.998</v>
      </c>
      <c r="C2048" s="13">
        <v>25575.054</v>
      </c>
    </row>
    <row r="2049" spans="1:3" x14ac:dyDescent="0.25">
      <c r="A2049" s="12">
        <v>44837</v>
      </c>
      <c r="B2049" s="13">
        <v>25302.683000000001</v>
      </c>
      <c r="C2049" s="13">
        <v>25103.345000000001</v>
      </c>
    </row>
    <row r="2050" spans="1:3" x14ac:dyDescent="0.25">
      <c r="A2050" s="12">
        <v>44838</v>
      </c>
      <c r="B2050" s="13">
        <v>23460.224999999999</v>
      </c>
      <c r="C2050" s="13">
        <v>23448.726999999999</v>
      </c>
    </row>
    <row r="2051" spans="1:3" x14ac:dyDescent="0.25">
      <c r="A2051" s="12">
        <v>44839</v>
      </c>
      <c r="B2051" s="13">
        <v>26071.768</v>
      </c>
      <c r="C2051" s="13">
        <v>25951.781999999999</v>
      </c>
    </row>
    <row r="2052" spans="1:3" x14ac:dyDescent="0.25">
      <c r="A2052" s="12">
        <v>44840</v>
      </c>
      <c r="B2052" s="13">
        <v>26085.152999999998</v>
      </c>
      <c r="C2052" s="13">
        <v>25905.963</v>
      </c>
    </row>
    <row r="2053" spans="1:3" x14ac:dyDescent="0.25">
      <c r="A2053" s="12">
        <v>44841</v>
      </c>
      <c r="B2053" s="13">
        <v>25646.400000000001</v>
      </c>
      <c r="C2053" s="13">
        <v>25547.272000000001</v>
      </c>
    </row>
    <row r="2054" spans="1:3" x14ac:dyDescent="0.25">
      <c r="A2054" s="12">
        <v>44842</v>
      </c>
      <c r="B2054" s="13">
        <v>26081.477999999999</v>
      </c>
      <c r="C2054" s="13">
        <v>25929.963</v>
      </c>
    </row>
    <row r="2055" spans="1:3" x14ac:dyDescent="0.25">
      <c r="A2055" s="12">
        <v>44843</v>
      </c>
      <c r="B2055" s="13">
        <v>26067.867999999999</v>
      </c>
      <c r="C2055" s="13">
        <v>25902.254000000001</v>
      </c>
    </row>
    <row r="2056" spans="1:3" x14ac:dyDescent="0.25">
      <c r="A2056" s="12">
        <v>44844</v>
      </c>
      <c r="B2056" s="13">
        <v>26086.448</v>
      </c>
      <c r="C2056" s="13">
        <v>25929.454000000002</v>
      </c>
    </row>
    <row r="2057" spans="1:3" x14ac:dyDescent="0.25">
      <c r="A2057" s="12">
        <v>44845</v>
      </c>
      <c r="B2057" s="13">
        <v>26088</v>
      </c>
      <c r="C2057" s="13">
        <v>25859.418000000001</v>
      </c>
    </row>
    <row r="2058" spans="1:3" x14ac:dyDescent="0.25">
      <c r="A2058" s="12">
        <v>44846</v>
      </c>
      <c r="B2058" s="13">
        <v>26088</v>
      </c>
      <c r="C2058" s="13">
        <v>25828</v>
      </c>
    </row>
    <row r="2059" spans="1:3" x14ac:dyDescent="0.25">
      <c r="A2059" s="12">
        <v>44847</v>
      </c>
      <c r="B2059" s="13">
        <v>26088</v>
      </c>
      <c r="C2059" s="13">
        <v>25850.182000000001</v>
      </c>
    </row>
    <row r="2060" spans="1:3" x14ac:dyDescent="0.25">
      <c r="A2060" s="12">
        <v>44848</v>
      </c>
      <c r="B2060" s="13">
        <v>26088</v>
      </c>
      <c r="C2060" s="13">
        <v>25804.291000000001</v>
      </c>
    </row>
    <row r="2061" spans="1:3" x14ac:dyDescent="0.25">
      <c r="A2061" s="12">
        <v>44849</v>
      </c>
      <c r="B2061" s="13">
        <v>26088</v>
      </c>
      <c r="C2061" s="13">
        <v>25842.472000000002</v>
      </c>
    </row>
    <row r="2062" spans="1:3" x14ac:dyDescent="0.25">
      <c r="A2062" s="12">
        <v>44850</v>
      </c>
      <c r="B2062" s="13">
        <v>19667.325000000001</v>
      </c>
      <c r="C2062" s="13">
        <v>19527.2</v>
      </c>
    </row>
    <row r="2063" spans="1:3" x14ac:dyDescent="0.25">
      <c r="A2063" s="12">
        <v>44851</v>
      </c>
      <c r="B2063" s="13">
        <v>24643.35</v>
      </c>
      <c r="C2063" s="13">
        <v>24594.544999999998</v>
      </c>
    </row>
    <row r="2064" spans="1:3" x14ac:dyDescent="0.25">
      <c r="A2064" s="12">
        <v>44852</v>
      </c>
      <c r="B2064" s="13">
        <v>23707.599999999999</v>
      </c>
      <c r="C2064" s="13">
        <v>23713.309000000001</v>
      </c>
    </row>
    <row r="2065" spans="1:3" x14ac:dyDescent="0.25">
      <c r="A2065" s="12">
        <v>44853</v>
      </c>
      <c r="B2065" s="13">
        <v>21454.55</v>
      </c>
      <c r="C2065" s="13">
        <v>21472.945</v>
      </c>
    </row>
    <row r="2066" spans="1:3" x14ac:dyDescent="0.25">
      <c r="A2066" s="12">
        <v>44854</v>
      </c>
      <c r="B2066" s="13">
        <v>20632.05</v>
      </c>
      <c r="C2066" s="13">
        <v>20580.436000000002</v>
      </c>
    </row>
    <row r="2067" spans="1:3" x14ac:dyDescent="0.25">
      <c r="A2067" s="12">
        <v>44855</v>
      </c>
      <c r="B2067" s="13">
        <v>19035.64</v>
      </c>
      <c r="C2067" s="13">
        <v>18959.345000000001</v>
      </c>
    </row>
    <row r="2068" spans="1:3" x14ac:dyDescent="0.25">
      <c r="A2068" s="12">
        <v>44856</v>
      </c>
      <c r="B2068" s="13">
        <v>18818.8</v>
      </c>
      <c r="C2068" s="13">
        <v>18818.909</v>
      </c>
    </row>
    <row r="2069" spans="1:3" x14ac:dyDescent="0.25">
      <c r="A2069" s="12">
        <v>44857</v>
      </c>
      <c r="B2069" s="13">
        <v>17080.05</v>
      </c>
      <c r="C2069" s="13">
        <v>17109.891</v>
      </c>
    </row>
    <row r="2070" spans="1:3" x14ac:dyDescent="0.25">
      <c r="A2070" s="12">
        <v>44858</v>
      </c>
      <c r="B2070" s="13">
        <v>17413.544999999998</v>
      </c>
      <c r="C2070" s="13">
        <v>17204.363000000001</v>
      </c>
    </row>
    <row r="2071" spans="1:3" x14ac:dyDescent="0.25">
      <c r="A2071" s="12">
        <v>44859</v>
      </c>
      <c r="B2071" s="13">
        <v>16433.7</v>
      </c>
      <c r="C2071" s="13">
        <v>16155.418</v>
      </c>
    </row>
    <row r="2072" spans="1:3" x14ac:dyDescent="0.25">
      <c r="A2072" s="12">
        <v>44860</v>
      </c>
      <c r="B2072" s="13">
        <v>15943.705</v>
      </c>
      <c r="C2072" s="13">
        <v>15910.909</v>
      </c>
    </row>
    <row r="2073" spans="1:3" x14ac:dyDescent="0.25">
      <c r="A2073" s="12">
        <v>44861</v>
      </c>
      <c r="B2073" s="13">
        <v>16388.349999999999</v>
      </c>
      <c r="C2073" s="13">
        <v>16460.363000000001</v>
      </c>
    </row>
    <row r="2074" spans="1:3" x14ac:dyDescent="0.25">
      <c r="A2074" s="12">
        <v>44862</v>
      </c>
      <c r="B2074" s="13">
        <v>16407.648000000001</v>
      </c>
      <c r="C2074" s="13">
        <v>16351.709000000001</v>
      </c>
    </row>
    <row r="2075" spans="1:3" x14ac:dyDescent="0.25">
      <c r="A2075" s="12">
        <v>44863</v>
      </c>
      <c r="B2075" s="13">
        <v>14827.475</v>
      </c>
      <c r="C2075" s="13">
        <v>14771.709000000001</v>
      </c>
    </row>
    <row r="2076" spans="1:3" x14ac:dyDescent="0.25">
      <c r="A2076" s="12">
        <v>44864</v>
      </c>
      <c r="B2076" s="13">
        <v>13504.15</v>
      </c>
      <c r="C2076" s="13">
        <v>13513.308999999999</v>
      </c>
    </row>
    <row r="2077" spans="1:3" x14ac:dyDescent="0.25">
      <c r="A2077" s="12">
        <v>44865</v>
      </c>
      <c r="B2077" s="13">
        <v>13910.055</v>
      </c>
      <c r="C2077" s="13">
        <v>13826.473</v>
      </c>
    </row>
    <row r="2078" spans="1:3" x14ac:dyDescent="0.25">
      <c r="A2078" s="12">
        <v>44866</v>
      </c>
      <c r="B2078" s="13">
        <v>12937.55</v>
      </c>
      <c r="C2078" s="13">
        <v>12938.326999999999</v>
      </c>
    </row>
    <row r="2079" spans="1:3" x14ac:dyDescent="0.25">
      <c r="A2079" s="12">
        <v>44867</v>
      </c>
      <c r="B2079" s="13">
        <v>13182.7</v>
      </c>
      <c r="C2079" s="13">
        <v>13211.927</v>
      </c>
    </row>
    <row r="2080" spans="1:3" x14ac:dyDescent="0.25">
      <c r="A2080" s="12">
        <v>44868</v>
      </c>
      <c r="B2080" s="13">
        <v>12725.2</v>
      </c>
      <c r="C2080" s="13">
        <v>12626.982</v>
      </c>
    </row>
    <row r="2081" spans="1:3" x14ac:dyDescent="0.25">
      <c r="A2081" s="12">
        <v>44869</v>
      </c>
      <c r="B2081" s="13">
        <v>11533.948</v>
      </c>
      <c r="C2081" s="13">
        <v>11538.545</v>
      </c>
    </row>
    <row r="2082" spans="1:3" x14ac:dyDescent="0.25">
      <c r="A2082" s="12">
        <v>44870</v>
      </c>
      <c r="B2082" s="13">
        <v>13218.8</v>
      </c>
      <c r="C2082" s="13">
        <v>13159.2</v>
      </c>
    </row>
    <row r="2083" spans="1:3" x14ac:dyDescent="0.25">
      <c r="A2083" s="12">
        <v>44871</v>
      </c>
      <c r="B2083" s="13">
        <v>10266.700000000001</v>
      </c>
      <c r="C2083" s="13">
        <v>10250.4</v>
      </c>
    </row>
    <row r="2084" spans="1:3" x14ac:dyDescent="0.25">
      <c r="A2084" s="12">
        <v>44872</v>
      </c>
      <c r="B2084" s="13">
        <v>13520.7</v>
      </c>
      <c r="C2084" s="13">
        <v>13574.545</v>
      </c>
    </row>
    <row r="2085" spans="1:3" x14ac:dyDescent="0.25">
      <c r="A2085" s="12">
        <v>44873</v>
      </c>
      <c r="B2085" s="13">
        <v>10837.05</v>
      </c>
      <c r="C2085" s="13">
        <v>10891.781999999999</v>
      </c>
    </row>
    <row r="2086" spans="1:3" x14ac:dyDescent="0.25">
      <c r="A2086" s="12">
        <v>44874</v>
      </c>
      <c r="B2086" s="13">
        <v>11546.4</v>
      </c>
      <c r="C2086" s="13">
        <v>11523.853999999999</v>
      </c>
    </row>
    <row r="2087" spans="1:3" x14ac:dyDescent="0.25">
      <c r="A2087" s="12">
        <v>44875</v>
      </c>
      <c r="B2087" s="13">
        <v>11133.2</v>
      </c>
      <c r="C2087" s="13">
        <v>11093.018</v>
      </c>
    </row>
    <row r="2088" spans="1:3" x14ac:dyDescent="0.25">
      <c r="A2088" s="12">
        <v>44876</v>
      </c>
      <c r="B2088" s="13">
        <v>10976.295</v>
      </c>
      <c r="C2088" s="13">
        <v>10922.909</v>
      </c>
    </row>
    <row r="2089" spans="1:3" x14ac:dyDescent="0.25">
      <c r="A2089" s="12">
        <v>44877</v>
      </c>
      <c r="B2089" s="13">
        <v>12482.6</v>
      </c>
      <c r="C2089" s="13">
        <v>12486.182000000001</v>
      </c>
    </row>
    <row r="2090" spans="1:3" x14ac:dyDescent="0.25">
      <c r="A2090" s="12">
        <v>44878</v>
      </c>
      <c r="B2090" s="13">
        <v>10124.368</v>
      </c>
      <c r="C2090" s="13">
        <v>10137.527</v>
      </c>
    </row>
    <row r="2091" spans="1:3" x14ac:dyDescent="0.25">
      <c r="A2091" s="12">
        <v>44879</v>
      </c>
      <c r="B2091" s="13">
        <v>10807.25</v>
      </c>
      <c r="C2091" s="13">
        <v>10675.927</v>
      </c>
    </row>
    <row r="2092" spans="1:3" x14ac:dyDescent="0.25">
      <c r="A2092" s="12">
        <v>44880</v>
      </c>
      <c r="B2092" s="13">
        <v>9989.0499999999993</v>
      </c>
      <c r="C2092" s="13">
        <v>9957.6730000000007</v>
      </c>
    </row>
    <row r="2093" spans="1:3" x14ac:dyDescent="0.25">
      <c r="A2093" s="12">
        <v>44881</v>
      </c>
      <c r="B2093" s="13">
        <v>9536.5499999999993</v>
      </c>
      <c r="C2093" s="13">
        <v>9542.5450000000001</v>
      </c>
    </row>
    <row r="2094" spans="1:3" x14ac:dyDescent="0.25">
      <c r="A2094" s="12">
        <v>44882</v>
      </c>
      <c r="B2094" s="13">
        <v>10051.950000000001</v>
      </c>
      <c r="C2094" s="13">
        <v>10090.254000000001</v>
      </c>
    </row>
    <row r="2095" spans="1:3" x14ac:dyDescent="0.25">
      <c r="A2095" s="12">
        <v>44883</v>
      </c>
      <c r="B2095" s="13">
        <v>9623.7999999999993</v>
      </c>
      <c r="C2095" s="13">
        <v>9603.4179999999997</v>
      </c>
    </row>
    <row r="2096" spans="1:3" x14ac:dyDescent="0.25">
      <c r="A2096" s="12">
        <v>44884</v>
      </c>
      <c r="B2096" s="13">
        <v>9475.5499999999993</v>
      </c>
      <c r="C2096" s="13">
        <v>9396.2909999999993</v>
      </c>
    </row>
    <row r="2097" spans="1:3" x14ac:dyDescent="0.25">
      <c r="A2097" s="12">
        <v>44885</v>
      </c>
      <c r="B2097" s="13">
        <v>8444.9</v>
      </c>
      <c r="C2097" s="13">
        <v>8366.0360000000001</v>
      </c>
    </row>
    <row r="2098" spans="1:3" x14ac:dyDescent="0.25">
      <c r="A2098" s="12">
        <v>44886</v>
      </c>
      <c r="B2098" s="13">
        <v>8785.9500000000007</v>
      </c>
      <c r="C2098" s="14">
        <v>8818.1820000000007</v>
      </c>
    </row>
    <row r="2099" spans="1:3" x14ac:dyDescent="0.25">
      <c r="A2099" s="12">
        <v>44887</v>
      </c>
      <c r="B2099" s="13">
        <v>8725.1</v>
      </c>
      <c r="C2099" s="14">
        <v>8778.0360000000001</v>
      </c>
    </row>
    <row r="2100" spans="1:3" x14ac:dyDescent="0.25">
      <c r="A2100" s="12">
        <v>44888</v>
      </c>
      <c r="B2100" s="13">
        <v>8362.375</v>
      </c>
      <c r="C2100" s="14">
        <v>8411.7819999999992</v>
      </c>
    </row>
    <row r="2101" spans="1:3" x14ac:dyDescent="0.25">
      <c r="A2101" s="12">
        <v>44889</v>
      </c>
      <c r="B2101" s="13">
        <v>8247.9249999999993</v>
      </c>
      <c r="C2101" s="14">
        <v>8295.0540000000001</v>
      </c>
    </row>
    <row r="2102" spans="1:3" x14ac:dyDescent="0.25">
      <c r="A2102" s="12">
        <v>44890</v>
      </c>
      <c r="B2102" s="13">
        <v>8325.1975000000002</v>
      </c>
      <c r="C2102" s="14">
        <v>8342.3269999999993</v>
      </c>
    </row>
    <row r="2103" spans="1:3" x14ac:dyDescent="0.25">
      <c r="A2103" s="12">
        <v>44891</v>
      </c>
      <c r="B2103" s="13">
        <v>8421.5499999999993</v>
      </c>
      <c r="C2103" s="14">
        <v>8437.4539999999997</v>
      </c>
    </row>
    <row r="2104" spans="1:3" x14ac:dyDescent="0.25">
      <c r="A2104" s="12">
        <v>44892</v>
      </c>
      <c r="B2104" s="13">
        <v>8162.65</v>
      </c>
      <c r="C2104" s="14">
        <v>8211.7090000000007</v>
      </c>
    </row>
    <row r="2105" spans="1:3" x14ac:dyDescent="0.25">
      <c r="A2105" s="12">
        <v>44893</v>
      </c>
      <c r="B2105" s="14">
        <f>8116.05</f>
        <v>8116.05</v>
      </c>
      <c r="C2105" s="14">
        <v>8156.3639999999996</v>
      </c>
    </row>
    <row r="2106" spans="1:3" x14ac:dyDescent="0.25">
      <c r="A2106" s="12">
        <v>44894</v>
      </c>
      <c r="B2106" s="13">
        <v>7821.75</v>
      </c>
      <c r="C2106" s="14">
        <v>7850.5450000000001</v>
      </c>
    </row>
    <row r="2107" spans="1:3" x14ac:dyDescent="0.25">
      <c r="A2107" s="12">
        <v>44895</v>
      </c>
      <c r="B2107" s="13">
        <v>7743.15</v>
      </c>
      <c r="C2107" s="14">
        <v>7807.491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Mar'17 &amp; 17-18</vt:lpstr>
      <vt:lpstr>18-19</vt:lpstr>
      <vt:lpstr>19-20</vt:lpstr>
      <vt:lpstr>20-21</vt:lpstr>
      <vt:lpstr>21-22</vt:lpstr>
      <vt:lpstr>22-23</vt:lpstr>
      <vt:lpstr>Net_Schedule &amp; Net_Actual</vt:lpstr>
      <vt:lpstr>'18-19'!Print_Area</vt:lpstr>
      <vt:lpstr>'19-20'!Print_Area</vt:lpstr>
      <vt:lpstr>'20-21'!Print_Area</vt:lpstr>
      <vt:lpstr>'21-22'!Print_Area</vt:lpstr>
      <vt:lpstr>'22-23'!Print_Area</vt:lpstr>
      <vt:lpstr>'Mar''17 &amp; 17-18'!Print_Area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 Jindal</dc:creator>
  <cp:lastModifiedBy>acer</cp:lastModifiedBy>
  <cp:lastPrinted>2023-07-23T07:12:34Z</cp:lastPrinted>
  <dcterms:created xsi:type="dcterms:W3CDTF">2015-06-05T18:17:20Z</dcterms:created>
  <dcterms:modified xsi:type="dcterms:W3CDTF">2023-07-23T07:13:38Z</dcterms:modified>
</cp:coreProperties>
</file>